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drawings/drawing8.xml" ContentType="application/vnd.openxmlformats-officedocument.drawing+xml"/>
  <Override PartName="/xl/comments6.xml" ContentType="application/vnd.openxmlformats-officedocument.spreadsheetml.comments+xml"/>
  <Override PartName="/xl/drawings/drawing9.xml" ContentType="application/vnd.openxmlformats-officedocument.drawing+xml"/>
  <Override PartName="/xl/comments7.xml" ContentType="application/vnd.openxmlformats-officedocument.spreadsheetml.comments+xml"/>
  <Override PartName="/xl/drawings/drawing10.xml" ContentType="application/vnd.openxmlformats-officedocument.drawing+xml"/>
  <Override PartName="/xl/comments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eral\OneDrive\Documentos\MINISTERIO 2023\PTEP\"/>
    </mc:Choice>
  </mc:AlternateContent>
  <bookViews>
    <workbookView xWindow="0" yWindow="0" windowWidth="20490" windowHeight="8445" activeTab="5"/>
  </bookViews>
  <sheets>
    <sheet name="Monitoreo PTEP" sheetId="1" r:id="rId1"/>
    <sheet name="Instrucciones" sheetId="2" state="hidden" r:id="rId2"/>
    <sheet name="Componente 1" sheetId="3" r:id="rId3"/>
    <sheet name="Componente 2" sheetId="4" r:id="rId4"/>
    <sheet name="Componente 3" sheetId="5" r:id="rId5"/>
    <sheet name="Componente 4" sheetId="6" r:id="rId6"/>
    <sheet name="Componente 5" sheetId="7" r:id="rId7"/>
    <sheet name="Componente 6" sheetId="8" r:id="rId8"/>
    <sheet name="Componente 7" sheetId="9" r:id="rId9"/>
    <sheet name="Componente 8" sheetId="10" r:id="rId10"/>
  </sheets>
  <definedNames>
    <definedName name="_xlnm._FilterDatabase" localSheetId="3" hidden="1">'Componente 2'!$A$5:$T$10</definedName>
    <definedName name="_xlnm._FilterDatabase" localSheetId="5" hidden="1">'Componente 4'!$A$5:$T$22</definedName>
    <definedName name="_xlnm.Print_Area" localSheetId="2">'Componente 1'!$A$1:$U$20</definedName>
    <definedName name="_xlnm.Print_Area" localSheetId="3">'Componente 2'!$A$1:$U$16</definedName>
    <definedName name="_xlnm.Print_Area" localSheetId="5">'Componente 4'!$A$1:$U$28</definedName>
    <definedName name="_xlnm.Print_Area" localSheetId="6">'Componente 5'!$A$1:$U$27</definedName>
    <definedName name="_xlnm.Print_Area" localSheetId="7">'Componente 6'!$A$1:$U$20</definedName>
    <definedName name="_xlnm.Print_Area" localSheetId="8">'Componente 7'!$A$1:$U$19</definedName>
    <definedName name="_xlnm.Print_Area" localSheetId="9">'Componente 8'!$A$1:$U$29</definedName>
    <definedName name="_xlnm.Print_Area" localSheetId="1">Instrucciones!$A$2:$H$23</definedName>
    <definedName name="_xlnm.Print_Area" localSheetId="0">'Monitoreo PTEP'!$A$1:$H$35</definedName>
  </definedNames>
  <calcPr calcId="152511"/>
</workbook>
</file>

<file path=xl/calcChain.xml><?xml version="1.0" encoding="utf-8"?>
<calcChain xmlns="http://schemas.openxmlformats.org/spreadsheetml/2006/main">
  <c r="Q16" i="10" l="1"/>
  <c r="O16" i="10"/>
  <c r="L16" i="10"/>
  <c r="J15" i="10"/>
  <c r="J16" i="10" s="1"/>
  <c r="Q10" i="9"/>
  <c r="O10" i="9"/>
  <c r="L10" i="9"/>
  <c r="F21" i="1" s="1"/>
  <c r="J10" i="9"/>
  <c r="Q12" i="8"/>
  <c r="O12" i="8"/>
  <c r="L12" i="8"/>
  <c r="J12" i="8"/>
  <c r="Q20" i="7"/>
  <c r="O20" i="7"/>
  <c r="L20" i="7"/>
  <c r="F19" i="1" s="1"/>
  <c r="J20" i="7"/>
  <c r="Q22" i="6"/>
  <c r="O22" i="6"/>
  <c r="L22" i="6"/>
  <c r="J20" i="6"/>
  <c r="J22" i="6" s="1"/>
  <c r="Q16" i="5"/>
  <c r="O16" i="5"/>
  <c r="L16" i="5"/>
  <c r="J16" i="5"/>
  <c r="J12" i="5"/>
  <c r="Q10" i="4"/>
  <c r="O10" i="4"/>
  <c r="L10" i="4"/>
  <c r="F16" i="1" s="1"/>
  <c r="J10" i="4"/>
  <c r="Q13" i="3"/>
  <c r="F15" i="1" s="1"/>
  <c r="O13" i="3"/>
  <c r="L13" i="3"/>
  <c r="J12" i="3"/>
  <c r="J13" i="3" s="1"/>
  <c r="F22" i="1"/>
  <c r="D22" i="1"/>
  <c r="D21" i="1"/>
  <c r="F20" i="1"/>
  <c r="D20" i="1"/>
  <c r="D19" i="1"/>
  <c r="F18" i="1"/>
  <c r="D18" i="1"/>
  <c r="F17" i="1"/>
  <c r="D17" i="1"/>
  <c r="D16" i="1"/>
  <c r="D15" i="1"/>
  <c r="F23" i="1" l="1"/>
  <c r="D23" i="1"/>
  <c r="G18" i="1" s="1"/>
  <c r="G17" i="1" l="1"/>
  <c r="G22" i="1"/>
  <c r="G21" i="1"/>
  <c r="G15" i="1"/>
  <c r="G19" i="1"/>
  <c r="G16" i="1"/>
  <c r="G20" i="1"/>
  <c r="G23" i="1" l="1"/>
</calcChain>
</file>

<file path=xl/comments1.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Las acciones de racionalización pueden desarrollarse a través de estrategias normativas,
administrativas o tecnológicas, orientadas a facilitar la relación del ciudadano frente al Estado</t>
        </r>
      </text>
    </comment>
    <comment ref="A8" authorId="0" shapeId="0">
      <text>
        <r>
          <rPr>
            <sz val="11"/>
            <color theme="1"/>
            <rFont val="Calibri"/>
            <family val="2"/>
            <scheme val="minor"/>
          </rPr>
          <t xml:space="preserve">
Se recomienda el análisis de hechos de corrupción, (si los hay) presentados en los últimos años en la entidad, las quejas, denuncias e investigaciones adelantadas; así como los actos de corrupción presentados en entidades similares para proponer acciones alineadas a los mapas de riesgos.</t>
        </r>
      </text>
    </comment>
    <comment ref="A10" authorId="0" shapeId="0">
      <text>
        <r>
          <rPr>
            <sz val="11"/>
            <color theme="1"/>
            <rFont val="Calibri"/>
            <family val="2"/>
            <scheme val="minor"/>
          </rPr>
          <t xml:space="preserve">
Se recomienda el análisis de hechos de corrupción, (si los hay) presentados en los últimos años en la entidad, las quejas, denuncias e investigaciones adelantadas; así como los actos de corrupción presentados en entidades similares para proponer acciones alineadas a los mapas de riesgos.</t>
        </r>
      </text>
    </comment>
    <comment ref="A11" authorId="0" shapeId="0">
      <text>
        <r>
          <rPr>
            <sz val="11"/>
            <color theme="1"/>
            <rFont val="Calibri"/>
            <family val="2"/>
            <scheme val="minor"/>
          </rPr>
          <t xml:space="preserve">
Se debe propender por establecer acciones para verificar que los líderes de los procesos en conjunto con sus equipos monitoren periodicamente los Mapa de Riesgos de Corrupción </t>
        </r>
      </text>
    </comment>
    <comment ref="A12" authorId="0" shapeId="0">
      <text>
        <r>
          <rPr>
            <sz val="11"/>
            <color theme="1"/>
            <rFont val="Calibri"/>
            <family val="2"/>
            <scheme val="minor"/>
          </rPr>
          <t xml:space="preserve">
Establecer acciones de seguimiento para analizar las causas  y la efectividad de los controles incorporados en el Mapa de Riesgos de Corrupción y su posible materialización.</t>
        </r>
      </text>
    </comment>
  </commentList>
</comments>
</file>

<file path=xl/comments2.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debe planear acciones para la recolección de información relevante sobre las partes con las que se  relaciona el Ministerio y con aquellas que se vinculen, esto incluye, tanto a funcionarios o empleados públicos que ingresan a las plantas de personal, como a contratistas o proveedores con los que se celebran acuerdos de voluntades. 
Si la entidad realiza algún recaudo de dineros por la prestación de servicios o productos, se sugiere propender por el uso de medios de pago digitales.</t>
        </r>
      </text>
    </comment>
    <comment ref="A7" authorId="0" shapeId="0">
      <text>
        <r>
          <rPr>
            <sz val="11"/>
            <color theme="1"/>
            <rFont val="Calibri"/>
            <family val="2"/>
            <scheme val="minor"/>
          </rPr>
          <t xml:space="preserve">
El lider del componente debe implementar mediante un instrumento la metodología desarrollada por la
Secretaría de Transparencia y el Departamento Administrativo de la Función Pública para conocer la contraparte.</t>
        </r>
      </text>
    </comment>
    <comment ref="A8" authorId="0" shapeId="0">
      <text>
        <r>
          <rPr>
            <sz val="11"/>
            <color theme="1"/>
            <rFont val="Calibri"/>
            <family val="2"/>
            <scheme val="minor"/>
          </rPr>
          <t xml:space="preserve">Se debe formular acciones orientadas para implementar auditorías jurídicas y financieras,  a los procesos y subprocesos institucionales en los que se presenten denuncias de corrupción.
asi mismo, implementar instrumentos que permitan conocer la contraparte y adoptar medidas de debida diligencia.
</t>
        </r>
      </text>
    </comment>
  </commentList>
</comments>
</file>

<file path=xl/comments3.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debe planear acciones para fomentar y facilitar la participación de los grupos de valor en todo el ciclo de la gestión publica</t>
        </r>
      </text>
    </comment>
    <comment ref="A8" authorId="0" shapeId="0">
      <text>
        <r>
          <rPr>
            <sz val="11"/>
            <color theme="1"/>
            <rFont val="Calibri"/>
            <family val="2"/>
            <scheme val="minor"/>
          </rPr>
          <t xml:space="preserve">
Se debe contemplar acciones se desarrollan acciones tendientes a garantizar que los ciudadanos participen en la toma de decisiones, a través de escenarios de discusión y construcción de acuerdos.</t>
        </r>
      </text>
    </comment>
    <comment ref="A10" authorId="0" shapeId="0">
      <text>
        <r>
          <rPr>
            <sz val="11"/>
            <color theme="1"/>
            <rFont val="Calibri"/>
            <family val="2"/>
            <scheme val="minor"/>
          </rPr>
          <t xml:space="preserve">
Se debe planear acciones que contribuyan a la interiorización de la cultura de rendición de cuentas en los servidores públicos y en los ciudadanos mediante la capacitación, el acompañamiento y el reconocimiento de experiencias.  </t>
        </r>
      </text>
    </comment>
    <comment ref="A13" authorId="0" shapeId="0">
      <text>
        <r>
          <rPr>
            <sz val="11"/>
            <color theme="1"/>
            <rFont val="Calibri"/>
            <family val="2"/>
            <scheme val="minor"/>
          </rPr>
          <t xml:space="preserve">
Incorpora acciones orientadas a las
respuestas que da la administración ante las inquietudes de los ciudadanos relacionadas
con los resultados y decisiones.</t>
        </r>
      </text>
    </comment>
    <comment ref="A14" authorId="0" shapeId="0">
      <text>
        <r>
          <rPr>
            <sz val="11"/>
            <color theme="1"/>
            <rFont val="Calibri"/>
            <family val="2"/>
            <scheme val="minor"/>
          </rPr>
          <t xml:space="preserve">
Se debe comtemplar acciones que reflejen el resultado de la gestión y el cumplimiento de las metas institucionales, así como informar el avance de los resultados y compromisos adquiridos con la ciudadania.  </t>
        </r>
      </text>
    </comment>
  </commentList>
</comments>
</file>

<file path=xl/comments4.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debe Planificar acciones para garantizar el derecho de acceso a la información
pública que esten más allá́ de la publicidad de la información mínima obligatoria.
Este apartado hace referencia  a todas aquellas actividades que desde la administración se generan para que el ciudadano con el acceso a la información tome mejores decisiones, controle la actuación de las entidades públicas, participe en la gestión de lo público y se garanticen otros derechos</t>
        </r>
      </text>
    </comment>
    <comment ref="A11" authorId="0" shapeId="0">
      <text>
        <r>
          <rPr>
            <sz val="11"/>
            <color theme="1"/>
            <rFont val="Calibri"/>
            <family val="2"/>
            <scheme val="minor"/>
          </rPr>
          <t>Ferney Alexander Serrano Diaz:
Se recomienda incluir actividades encaminadas a garantizar los derechos ciudadanos, en marcado en el Derecho de petición y demas norma orientadoras respecto a la atención de solicitudes con la debida oportunidad y calidad</t>
        </r>
      </text>
    </comment>
    <comment ref="A13" authorId="0" shapeId="0">
      <text>
        <r>
          <rPr>
            <sz val="11"/>
            <color theme="1"/>
            <rFont val="Calibri"/>
            <family val="2"/>
            <scheme val="minor"/>
          </rPr>
          <t xml:space="preserve">Ferney Alexander Serrano Diaz:
Se debe planificar acciones que adopten y actualicen los instrumentos de Gestión de la Información (Restro o Inventario de la información, Indice de Información Clasificada y Reservada Esquema de Publicación de la información) atendiendo lo dispuesto poir el Ministerio de las TICS. </t>
        </r>
      </text>
    </comment>
    <comment ref="A17" authorId="0" shapeId="0">
      <text>
        <r>
          <rPr>
            <sz val="11"/>
            <color theme="1"/>
            <rFont val="Calibri"/>
            <family val="2"/>
            <scheme val="minor"/>
          </rPr>
          <t xml:space="preserve">
Se debe planificar acciones que cumplan con los criterios de accesibilidad de la información, en las que se garantice que que la forma, tamaño o modo en la que se presenta la información pública, permita su visualización o consulta para los grupos étnicos y culturales del país, y para las personas con discapacidad.
Adicionalmente, implementar los lineamientos de accesibilidad a espacios físicos parapersonas con discapacidad.
Divulgar la información pública en diversos idiomas y lenguas de los grupos étnicos y culturales del país.</t>
        </r>
      </text>
    </comment>
    <comment ref="A20" authorId="0" shapeId="0">
      <text>
        <r>
          <rPr>
            <sz val="11"/>
            <color theme="1"/>
            <rFont val="Calibri"/>
            <family val="2"/>
            <scheme val="minor"/>
          </rPr>
          <t xml:space="preserve">
Se debe planificar acciones relacionadas con el seguimiento al cumplimiento de los principios del derecho de acceso a la información establecidos en la Ley 1712 de 2014.</t>
        </r>
      </text>
    </comment>
  </commentList>
</comments>
</file>

<file path=xl/comments5.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debe planificar acciones para mejorar los medios de entrega  a los ciudadanos de la información digitales y no digitales dispuesta en formatos que permiten su uso y reutilización bajo licencia abierta y sin restricciones legales para su aprovechamiento</t>
        </r>
      </text>
    </comment>
    <comment ref="A12" authorId="0" shapeId="0">
      <text>
        <r>
          <rPr>
            <sz val="11"/>
            <color theme="1"/>
            <rFont val="Calibri"/>
            <family val="2"/>
            <scheme val="minor"/>
          </rPr>
          <t xml:space="preserve">
 Se debe incorporar acciones o iniciativas para fortalecer Las comunicaciones que están dirigidas a los ciudadanos, estableciendo un enfoque especial que implica pensar constantemente en sus necesidades y expectativas.</t>
        </r>
      </text>
    </comment>
    <comment ref="A13" authorId="0" shapeId="0">
      <text>
        <r>
          <rPr>
            <sz val="11"/>
            <color theme="1"/>
            <rFont val="Calibri"/>
            <family val="2"/>
            <scheme val="minor"/>
          </rPr>
          <t xml:space="preserve">
Incluir acciones para divulgar a la ciudadanía información de ejecución presupuestal de la vigencia actual y del rezago presupuestal (reservas presupuestales y cuentas por pagar) de los recursos de funcionamiento e inversión asignados al Ministerio.</t>
        </r>
      </text>
    </comment>
    <comment ref="A16" authorId="0" shapeId="0">
      <text>
        <r>
          <rPr>
            <sz val="11"/>
            <color theme="1"/>
            <rFont val="Calibri"/>
            <family val="2"/>
            <scheme val="minor"/>
          </rPr>
          <t xml:space="preserve">
Se debe planificar acciones para implementar estándares de datos abiertos que permitan acordar modelos comunes o un lenguaje común para intercambio de información de conformidad con lo establecido en la guia de Estandares de calidad e interoperabilidad de los Datos Abiertos del Gobierno de Colombia</t>
        </r>
      </text>
    </comment>
  </commentList>
</comments>
</file>

<file path=xl/comments6.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debe planificar el programa de integridad que incorpore medidas en materia de promoción y formación de la Integridad a los Servidores Públicos </t>
        </r>
      </text>
    </comment>
    <comment ref="A7" authorId="0" shapeId="0">
      <text>
        <r>
          <rPr>
            <sz val="11"/>
            <color theme="1"/>
            <rFont val="Calibri"/>
            <family val="2"/>
            <scheme val="minor"/>
          </rPr>
          <t xml:space="preserve">
 Incluir acciones orientadas a la apropiación de valores y al desarrollo de comportamientos y hábitos deseables por
parte de los servidores y contratistas, en el marco de la lucha contra la corrupción y la defensa de lo público.</t>
        </r>
      </text>
    </comment>
    <comment ref="A8" authorId="0" shapeId="0">
      <text>
        <r>
          <rPr>
            <sz val="11"/>
            <color theme="1"/>
            <rFont val="Calibri"/>
            <family val="2"/>
            <scheme val="minor"/>
          </rPr>
          <t xml:space="preserve">
Se debe planificar los instrumentos  para la evaluación y seguimiento de la adopción y la implementación del Código de integridad en el Ministerio</t>
        </r>
      </text>
    </comment>
    <comment ref="A9" authorId="0" shapeId="0">
      <text>
        <r>
          <rPr>
            <sz val="11"/>
            <color theme="1"/>
            <rFont val="Calibri"/>
            <family val="2"/>
            <scheme val="minor"/>
          </rPr>
          <t xml:space="preserve">
Incorporar acciones preventivas para la identificación y declaración de Conflicto de Intereses en el Ministerio.</t>
        </r>
      </text>
    </comment>
    <comment ref="A11" authorId="0" shapeId="0">
      <text>
        <r>
          <rPr>
            <sz val="11"/>
            <color theme="1"/>
            <rFont val="Calibri"/>
            <family val="2"/>
            <scheme val="minor"/>
          </rPr>
          <t xml:space="preserve">
Se debe Planificar acciones para prevenir comportamientos y prácticas que atenten contra la moralidad administrativa o aquellas relacionadas con la corrupción, el fraude y el conflicto de interes.</t>
        </r>
      </text>
    </comment>
  </commentList>
</comments>
</file>

<file path=xl/comments7.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debe generar acciones para implementar la metodología desarrollada por la
Secretaría de Transparencia para la
operación de canales de denuncia.</t>
        </r>
      </text>
    </comment>
    <comment ref="A7" authorId="0" shapeId="0">
      <text>
        <r>
          <rPr>
            <sz val="11"/>
            <color theme="1"/>
            <rFont val="Calibri"/>
            <family val="2"/>
            <scheme val="minor"/>
          </rPr>
          <t xml:space="preserve">
Planificar acciones para fortalecer los canales de Denuncia de los actos de corrupción, en los que se incorpore un registro completo y seguro de todas las denuncias, investigaciones y acciones tomadas como parte del proceso. Las acciones propuestas deben ser eficaces y en todo caso propender por mantener a los denunciantes informados sobre el estado de la denuncia y las acciones tomadas entre las que se destacan (medidas disciplinarias, corrección de problemas o cambios en las políticas y
procedimientos).</t>
        </r>
      </text>
    </comment>
    <comment ref="A8" authorId="0" shapeId="0">
      <text>
        <r>
          <rPr>
            <sz val="11"/>
            <color theme="1"/>
            <rFont val="Calibri"/>
            <family val="2"/>
            <scheme val="minor"/>
          </rPr>
          <t xml:space="preserve">
Se debe proponer acciones para la creación y el funcionamiento de comunidades internas en las que se dialogue, intercambie 
información y trabaje de forma articulada en el desarrollo de las acciones estratégicas.
Adicionalmente, las acciones formuladas deben garantizar que los resultados del
Programa se presenten y discutan en estas comunidades internas.</t>
        </r>
      </text>
    </comment>
    <comment ref="A9" authorId="0" shapeId="0">
      <text>
        <r>
          <rPr>
            <sz val="11"/>
            <color theme="1"/>
            <rFont val="Calibri"/>
            <family val="2"/>
            <scheme val="minor"/>
          </rPr>
          <t xml:space="preserve">
Se debe planificar acciones de integración con otras Entidades en el ámbito sectorial, local, regional y nacional, para generar un dialogo sobre la transparencia y ética pública.
Respecto del intercambio de la información, en el marco de la construcción de redes externas, la entidad debe propender por la interoperabilidad de sus datos.</t>
        </r>
      </text>
    </comment>
  </commentList>
</comments>
</file>

<file path=xl/comments8.xml><?xml version="1.0" encoding="utf-8"?>
<comments xmlns="http://schemas.openxmlformats.org/spreadsheetml/2006/main">
  <authors>
    <author>Ferney Alexander Serrano Diaz</author>
  </authors>
  <commentList>
    <comment ref="A6" authorId="0" shapeId="0">
      <text>
        <r>
          <rPr>
            <sz val="11"/>
            <color theme="1"/>
            <rFont val="Calibri"/>
            <family val="2"/>
            <scheme val="minor"/>
          </rPr>
          <t xml:space="preserve">
Se puede incluir cualquier buena práctica o iniciativa que se identifique en las dependencias o Grupos internos de Trabajo y que no se adecue a ninguna de las temáticas o acciones estratégicas abordadas en los ocho componentes anteriores, que contribuya a lograr los objetivos y propósitos del PTEP.</t>
        </r>
      </text>
    </comment>
  </commentList>
</comments>
</file>

<file path=xl/sharedStrings.xml><?xml version="1.0" encoding="utf-8"?>
<sst xmlns="http://schemas.openxmlformats.org/spreadsheetml/2006/main" count="966" uniqueCount="534">
  <si>
    <t xml:space="preserve">PROCESO:                                                                                                                                                                                                                                                                                                                                                                  </t>
  </si>
  <si>
    <t>Versión: 2</t>
  </si>
  <si>
    <t>Direccionamiento Estratégico y Aprendizaje Organizacional</t>
  </si>
  <si>
    <t>Código: DE-FR-036</t>
  </si>
  <si>
    <t xml:space="preserve">FORMATO:                                                                                                                                                                                                                                                                                                                                                      </t>
  </si>
  <si>
    <t>Fecha: 30/05/2025</t>
  </si>
  <si>
    <t>Formulación plan monitoreo y ejecución Programa de Transparencia y Ética Pública</t>
  </si>
  <si>
    <t>PROGRAMA DE TRANSPARENCIA Y ÉTICA PÚBLICA</t>
  </si>
  <si>
    <t>Objetivo</t>
  </si>
  <si>
    <t>Establecer en Mindeporte los mecanismos de lucha contra la corrupción a través de la implementación de una estrategia de transparencia y ética pública que integre acciones para identificar y gestionar riesgos de corrupción, facilitar el acceso a la información pública, garantizar una rendición de cuentas continua, simplificar trámites y servicios, adoptar medidas preventivas contra el lavado de activos, y promover la participación ciudadana.</t>
  </si>
  <si>
    <t>Objetivos específicos</t>
  </si>
  <si>
    <t>• Definir e implementar acciones concretas que garanticen la adecuada ejecución de la Ley de Transparencia y Acceso a la Información Pública, asegurando la divulgación de información relevante y accesible para la ciudadanía.
• Desarrollar y mantener un sistema de rendición de cuentas periódico que informe a la ciudadanía sobre las actividades y resultados del Ministerio del Deporte, promoviendo la transparencia y la confianza en la gestión pública.
• Diseñar y ejecutar estrategias enfocadas en la mejora continua del servicio al ciudadano, asegurando que las interacciones con el Ministerio del Deporte sean eficaces, eficientes y satisfactorias.
• Formular e implementar una estrategia de racionalización de trámites que facilite el acceso de la ciudadanía a los servicios ofrecidos por Mindeporte, reduciendo tiempos de espera y simplificando procesos.
• Impulsar iniciativas que promuevan la participación ciudadana y la innovación en la gestión de la entidad, al mismo tiempo que se socializan los principios y valores de  Mindeporte para fortalecer una cultura de integridad y responsabilidad.
•	Fortalecer los canales de denuncia dispuestos para la recepción de denuncias de posibles actos de corrupción.</t>
  </si>
  <si>
    <t>Componente</t>
  </si>
  <si>
    <t>Total de actividades</t>
  </si>
  <si>
    <t>% de avance</t>
  </si>
  <si>
    <t>Ponderación</t>
  </si>
  <si>
    <t>1. Administración de Riesgos</t>
  </si>
  <si>
    <t>2. Medidas Debida Diligencia</t>
  </si>
  <si>
    <t>3. Participación Ciudadana y Rendición de Cuentas</t>
  </si>
  <si>
    <t>4. Transparencia y acceso a la Información</t>
  </si>
  <si>
    <t>5. Estado Abierto</t>
  </si>
  <si>
    <t>6. Legalidad e Integridad</t>
  </si>
  <si>
    <t>7. Redes Institucionales y Canales de Denuncia</t>
  </si>
  <si>
    <t>8. Iniciativas adicionales y conflicto de intereses</t>
  </si>
  <si>
    <t>CONTROL DE CAMBIOS</t>
  </si>
  <si>
    <t>Número de versión</t>
  </si>
  <si>
    <t xml:space="preserve">Fecha </t>
  </si>
  <si>
    <t>Descripción de cambios</t>
  </si>
  <si>
    <t>Creación del Documento</t>
  </si>
  <si>
    <t>Se incluye en los componentes columnas para que la primera línes de defensa realice el reporte del avance cualitativo y cuantitativo en los dos (2) monitoreos.</t>
  </si>
  <si>
    <t>*Inserte la cantidad de celdas que se requiera</t>
  </si>
  <si>
    <t xml:space="preserve">PROCESO: </t>
  </si>
  <si>
    <t xml:space="preserve">FORMATO: </t>
  </si>
  <si>
    <t xml:space="preserve">  Formulación plan monitoreo y ejecución Programa de Transparencia y Ética Pública</t>
  </si>
  <si>
    <t>Instrucciones de diligenciamiento
PTEP</t>
  </si>
  <si>
    <t>Componentes y subcomponentes</t>
  </si>
  <si>
    <t>Los componentes y los subcomponentes se definien en el documento de formulación del Programa Transparencia y Ética Pública, puede contener  la cantidad de actividades que estime el líder del componente, observando que aquellas que se formulen sean pertinentes y conducentes con la estrategia institucional de Lucha contra la corrupción.</t>
  </si>
  <si>
    <t>No / número</t>
  </si>
  <si>
    <t>Todas las actividades debe contar con numeración, en secuencia logica que relacione componente, subcomponente y acción a realizar. Como se ilustra en el siguiente ejemplo:
Componente 1: Mapa de Riesgos, subcomponente 1: Política Administración de Riesgos, seguidamente de la númeración de la Acción: 1.1  Socializar la Politica de Administración de Riesgos del Ministerio del Deporte al interior de la entidad.</t>
  </si>
  <si>
    <t>Actividad</t>
  </si>
  <si>
    <t xml:space="preserve">Redactar y describir  las acciones a relizar en lenguaje claro, con periodicidad de ejecución, producto esperado y en infinitivo (Ej. Redactar, instalar, divulgar, diligenciar, publicar, realizar, etc.)Eje: Mejorar el contenido de la pestaña Denuncias por Corrupción en la página Web para facilitar la lectura y la gestión de la ciudadanía.
</t>
  </si>
  <si>
    <t>Meta o producto</t>
  </si>
  <si>
    <t>Definir cuantitativamente (numerico o porcentual) la cantidad que se logrará con la actividad o el producto que se espera obtener.Eje: Una (1) mejora del contenido en la pestaña de la página Web.</t>
  </si>
  <si>
    <t xml:space="preserve">Responsable </t>
  </si>
  <si>
    <t>Definir la o las dependencias que son líderes responsables de ejecutar o desarrollar la actividad.</t>
  </si>
  <si>
    <t>Responsable Dependencia Apoyo</t>
  </si>
  <si>
    <t>Definir la o las dependencias que apoyan en ejecutar o desarrollar la actividad.</t>
  </si>
  <si>
    <t>Recursos</t>
  </si>
  <si>
    <t>Identificar de manera general los recursos necesarios para el desarrollo de la actividad. 
Recursos: Humanos,Físicos,Tecnológicos, Financieros (En caso de requerir la acción propuesta de recursos de los proyectos de inversión, se sugiere incluirla dentro del Plan de acción para detallar el monto y programar los recursos del Proyecto: podría señalar el monto $ cantidad de recurso en número + proyecto de inversión que se afectaría ej. Fortalecimiento de la gestión y seguimiento institucional del Ministerio del Deporte)</t>
  </si>
  <si>
    <t>Indicador</t>
  </si>
  <si>
    <t>Se debe determinar la medida cuantitativa de acuerdo con la meta de la actividad. Eje: Número de Mejoras del contenido realizadas.</t>
  </si>
  <si>
    <t>Fecha de programación</t>
  </si>
  <si>
    <t>Definir las fechas en las cuales se desarrollará la actividad.</t>
  </si>
  <si>
    <t>Evaluación y Seguimiento</t>
  </si>
  <si>
    <t>Reporte (Primera Línea)</t>
  </si>
  <si>
    <t>Previa solicitud de la segunda linea de defensa (Oficina Asesora de Planeación) la dependencia responsable líder de la actividad, debe realizar la descripción de los avances o gestiones realizadas de manera cualitativa y cuantitativa, en el periodo del reporte, esto es, con corte a 30 de junio y 31 de diciembre de cada anualidad; donde también se  debe mencionar los  productos o metas logradas, así como las evidencias de lo señalado anteriormente. 
Ejemplo: Se realizó ajuste de las funciones 1, 2 y 9 de aseguramiento a cargo de la Oficina Asesora de Planeación; que se aprobaron en sesión del comité CICCI de 19 de enero de 2024; se visualiza en el siguiente enlace.
Se realizó la convocatoria a este espacio mediante redes sociales de la Secretaría y con los dinamizadores locales y sus redes de ciudadanos en los territorios. 
Se publica sistematización en la página web de la institución.</t>
  </si>
  <si>
    <t>Monitoreo  (Segunda Línea)</t>
  </si>
  <si>
    <t>La Oficina Asesora de Planeación debe describir las observaciones frente a los avances y/o gestiones registradas en los reportes, así como las sugerencias de mejora y/o alertas de cumplimiento.</t>
  </si>
  <si>
    <t>Seguimiento  (Tercera Línea)</t>
  </si>
  <si>
    <t>La Oficina de Control Interno debe realizar el seguimiento del reporte del monitoreo aportado por la segunda Línea y valida los avances cualitativos y cuantitativos emitiendo observaciones, sugerencias de mejora y/o alertas de cumplimiento.
La Oficina de Control Interno realiza evaluación de los seguimientos y monitoreos aportados por la segunda Línea, mediante Auditoría Interna, verifica los avances cualitativos y cuantitativos y emite hallazgos, observaciones, oportunidades de mejora  y alertas de cumplimiento, según corresponda.</t>
  </si>
  <si>
    <t xml:space="preserve">PROGRAMA TRANSPARENCIA Y ÉTICA PUBLICA </t>
  </si>
  <si>
    <t>Componente 1: Administración de Riesgos</t>
  </si>
  <si>
    <t>Primer  monitoreo - Primera Línea de Defensa</t>
  </si>
  <si>
    <t>Observaciones Segunda Línea de Defensa</t>
  </si>
  <si>
    <t>Segundo  monitoreo - Primera Línea de Defensa</t>
  </si>
  <si>
    <t>Tercera Línea de Defensa</t>
  </si>
  <si>
    <t>Subcomponente</t>
  </si>
  <si>
    <t>No</t>
  </si>
  <si>
    <t>Acción</t>
  </si>
  <si>
    <t xml:space="preserve">Dependecia Responsable </t>
  </si>
  <si>
    <t>Dependencia de Apoyo</t>
  </si>
  <si>
    <t>Fecha de pogramación</t>
  </si>
  <si>
    <t>Avance cuantitativo</t>
  </si>
  <si>
    <t>Avance cualitativo</t>
  </si>
  <si>
    <t>Observaciones</t>
  </si>
  <si>
    <t>Subcomponente - Proceso 1:
Política de Administración de Riesgos</t>
  </si>
  <si>
    <t>1.1</t>
  </si>
  <si>
    <t xml:space="preserve">Actualizar la Politica de Administración del Riesgo del Ministerio del Deporte de conformidad con los lineamientos establecidos por el DAFP y los aspectos relacionados en el Programa de Transparencia y Ética Pública </t>
  </si>
  <si>
    <t>Una politica de Administraciòn del Riesgo actualizada</t>
  </si>
  <si>
    <t>Oficina Asesora de Planeación</t>
  </si>
  <si>
    <t>Comité institucional de Coordinación de Control Interno</t>
  </si>
  <si>
    <t>Humano</t>
  </si>
  <si>
    <t>Nùmero de politicas de Administracón del Riesgo Actualizada</t>
  </si>
  <si>
    <t>Se tiene programada presentar actualizaciòn de la Politica de Administración del Riesgo en el proximo Comité Institucional de Coordinaciòn de Control Interno, no se ha proporcionado fecha de realizaciòn por parte de la secretaria tecnica. La actividad se ejecutara en el segundo semestra de la vigencia</t>
  </si>
  <si>
    <t>No obstanteque se identificó que la actividad se ejecuratará en el segundo semestre de la vigencia, se evidencia comunicación de la Oficina Asesora de Planeación solicitando espacio a la secretaria técnica del comité CICCI para presentar actualización de la Politica de Administración del Riesgo.</t>
  </si>
  <si>
    <t>1.2</t>
  </si>
  <si>
    <t>Realizar talleres de interiorización de la política de Administración de Riesgos con los líderes de proceso, gestores y demás funcionarios involucrados al interior del Ministerio del Deporte</t>
  </si>
  <si>
    <t>Tres (3) talleres de socialización de la politica de administración del Riesgo</t>
  </si>
  <si>
    <t>Todos los procesos del Ministerio del Deporte</t>
  </si>
  <si>
    <t xml:space="preserve">(Nùmero de talleres de interiorizaciòn de politica realizados / Número total de talleres programados de socializaciòn de polìtica de administración del riesgo) * 100  </t>
  </si>
  <si>
    <t>Los talleres orientados a la apropiación e implementación de la Política de Administración del Riesgo se encuentran programados para ejecutarse una vez sea aprobada la política. Su realización está prevista para el segundo semestre del periodo vigente.</t>
  </si>
  <si>
    <t>Se identificó que la actividad se ejecutara en el segundo semestre de la vigencia, el proceso no muestra avance cualitativo ni cuantitativo.</t>
  </si>
  <si>
    <t>Subcomponente - Proceso 2:
 Construcción del Mapa de Riesgos de Corrupción</t>
  </si>
  <si>
    <t>2.1</t>
  </si>
  <si>
    <t>Realizar el diagnóstico de los aspectos requeridos para la adopción e implementación del Sistema de Administración del Riesgo de Lavado de Activos y de la Financiación del Terrorismo - SARLAFT en Mindeporte.</t>
  </si>
  <si>
    <t>Un informe diagnóstico para la implementación del sistema SARLAFT</t>
  </si>
  <si>
    <t>Número de informes diagnósticos sobre el sistema SARLAFT realizados en la vigencia</t>
  </si>
  <si>
    <t>El proceso se encuentra en fase de revisión documental, en espera de que el Departamento Administrativo de la Función Pública emita la actualización de la Guía para la Administración y el Diseño de Controles de las Entidades Públicas en su séptima versión, con el fin de aplicar los estándares establecidos en materia de riesgos asociados al Lavado de Activos y la Financiación del Terrorismo.</t>
  </si>
  <si>
    <t>2.2</t>
  </si>
  <si>
    <t xml:space="preserve">Brindar asesoria a los procesos del Ministerio del Deporte para ajustar y/o actualizar los Riesgos de Corrupción </t>
  </si>
  <si>
    <t>Dieciocho (18) asesorias de Riesgos de Corrupciòn</t>
  </si>
  <si>
    <t>(Número de asesorias realizadas con los procesos / Numero total de asesorias programadas sobre Riesgos de Corrupción) * 100</t>
  </si>
  <si>
    <t xml:space="preserve">De acuerdo con la planeación definida para la actualización de los riesgos, durante el último trimestre de la vigencia 2024, se llevó a cabo una primera etapa de revisión integral de riesgos, incluyendo aquellos asociados a la corrupción. Para tal fin, se realizaron mesas de trabajo por cada proceso, permitiendo una revisión detallada y participativa. La consolidación de los mapas de riesgos de corrupción se encuentra publicados en la pagina web de la entidad, en la siguiente ruta: https://www.mindeporte.gov.co/planeacion-gestion-control/modelo-integrado-planeacion-gestion/planeacion/corto-plazo-1/programa-transparencia-etica-publica
Como evidencia de esta actividad, se adjunta: presentación en PowerPoint, archivo en Excel con la socialización de los mapas de riesgos de cada proceso, actas de reunión y consolidación de los riesgos v1. 
</t>
  </si>
  <si>
    <t>Se verifica realizaron de mesas de trabajo con los dieciocho proceso (18) para la identificación y valoración de los riesgos de corrupción en el ministerio del Deporte, correspondiente a la vigencia 2025.  Del ejercicio realizado se aporto evidencia de publicación de matriz con la consolidación de los riesgos identificados con ecepción de dos procesos: Direccionamiento Estratégico y Aprendizaje Organizacional y Gestión Ambiental que no identificaron esta tipologia de riesgo en las actividades que realizan. Se visualiza en el siguiente enlace:
 https://www.mindeporte.gov.co/planeacion-gestion-control/modelo-integrado-planeacion-gestion/planeacion/corto-plazo-1/programa-transparencia-etica-publica
Nota: Los riesgos son dinamicos y de acuerdo al contexto de cada proceso puede actualizarse</t>
  </si>
  <si>
    <t xml:space="preserve">Teniendo en cuenta el dinamismo de la administración del riesgos, las revisiones y ajustes, pueden llegar a ser permanente. </t>
  </si>
  <si>
    <t>Subcomponente - Proceso 3:
 Consulta y Divulgación</t>
  </si>
  <si>
    <t>3.1</t>
  </si>
  <si>
    <t>Socializar mediante piezas comunicativas la información relevante relacionada con la gestión del Riesgo de la Entidad.</t>
  </si>
  <si>
    <t>Tres (3) piezas comunicativas socializadas</t>
  </si>
  <si>
    <t>GIT Comunicaciones</t>
  </si>
  <si>
    <t>(Número de piezas gráficas socializadas / Número total de piezas graficas programadas en la vigencia) * 100</t>
  </si>
  <si>
    <t>Actividad se reportará en el segundo semestre de la presente vigencia de acuerdo con la fecha programada de las piezas comunicativas para dar a conocer aspectos relevantes de la Administraciòn del Riesgo.</t>
  </si>
  <si>
    <t>Subcomponente - Proceso 4: 
Monitoreo o revisión</t>
  </si>
  <si>
    <t>4.1</t>
  </si>
  <si>
    <t>Realizar el monitoreo y el reporte de avances en la administración de los riesgos por proceso de la Entidad.</t>
  </si>
  <si>
    <t xml:space="preserve">Tres (3) monitoreos a los Mapas de riesgos de corrupción de  cada proceso con el reporte de monitoreo cuatrimestral </t>
  </si>
  <si>
    <t>(Numero de monitoreo de mapas de riescos de corrupción reportados / Numero total de monitoreos cuatrimestrales programados ) * 100</t>
  </si>
  <si>
    <t xml:space="preserve">
Se realizó el primer monitoreo cuatrimestral a los mapas de riesgos de corrupción del Ministerio del Deporte - 2dalínea de defensa y se generó Informe monitoreo de segunda línea de defensa a los mapas de riesgos de gestión, corrupción, fiscal y de seguridad de la información- corte 30 de abril 2025
Publicación en ISOLUCION. 
*Primer monitoreo cuatrimestral a los mapas de riesgos
Ruta: Tip de Interes/riesgos Institucionales/monitoreo 2025/Primer Monitoreo cuatrimestral. 
*Informe monitoreo de segunda línea de defensa
Ruta: Tip de Interes/riesgos Institucionales/Informes de Monitoreo 2da Linea de Defensa</t>
  </si>
  <si>
    <t>Se verifico reporte de 18 Mapas de riesgos por parte de los líderes de proceso con los riesgos identificados para la vigencia 2025.
El primer monitoreo realizado por la primera linea de defensa que contiene las matrices de los Mapas de Riesgos  se encuentra disponibles en el aplicativo ISOLUCION en la siguiente Ruta de acceso:
*Primer monitoreo cuatrimestral a los mapas de riesgos
Ruta: Tip de Interes/riesgos Institucionales/monitoreo 2025/Primer Monitoreo cuatrimestral. 
*Informe monitoreo de segunda línea de defensa
Ruta: Tip de Interes/riesgos Institucionales/Informes de Monitoreo 2da Linea de Defensa.
Respecto al avance en la Administración del riesgo se valida informe generado por la segunda línea de defensa a los mapas de riesgos de gestión, corrupción, fiscal y de seguridad de la información, documento que discrimina cada una de sus etapas la aplicación de los controles a los 69 riesgos identificados y las acciones emprendidas para mitigarlos y evitar su materializaciòn - corte 30 de abril 2025. Se visualiza en el siguiente enlace:
https://coldeportes.sharepoint.com/:f:/r/sites/oficinaasesoraplaneacion/Documentos%20compartidos/OAP/2.%20GIT%20Planeaci%C3%B3n%20y%20Gesti%C3%B3n/Vigencia%202025/16.%20Programa%20de%20Transparencia%20y%20%C3%89tica%20P%C3%BAblica_/Componente%201.%20Administraci%C3%B3n%20del%20Riesgo/4.1?csf=1&amp;web=1&amp;e=jEGNgp</t>
  </si>
  <si>
    <t>Subcomponente -Proceso 5:  
Seguimiento</t>
  </si>
  <si>
    <t>5.1</t>
  </si>
  <si>
    <t>Realizar seguimiento cuatrimestral al mapa de riesgos de corrupción del Ministerio del Deporte - tercera línea de defensa y publicar el resultado en la página web institucional dentro  de los diez (10) primeros días hábiles siguientes al periodo evaluado.</t>
  </si>
  <si>
    <t>Tres (3) Informes de seguimiento de la administración del riesgo - Matriz de Riesgos de Corrupción -MRC publicados</t>
  </si>
  <si>
    <t xml:space="preserve">Oficina de Control Interno </t>
  </si>
  <si>
    <t>Equipo de Auditores de la OCI
Equipos de Cómputo
GESDOC
Herramientas de trabajo colaborativo y en la nube</t>
  </si>
  <si>
    <t>Número de informes de seguimiento  de la administración del riesgo MRC publicados</t>
  </si>
  <si>
    <t xml:space="preserve">
16/01/2025
15/05/2025
12/09/2025   </t>
  </si>
  <si>
    <t>Se realizó el seguimiento cuatrimestral al mapa de riesgos de corrupción del Ministerio del Deporte - tercera línea de defensa y se publicó el resultado en la página web institucional dentro  de los diez (10) primeros días hábiles siguientes al periodo evaluado, así:
- Informe de seguimiento de la administración del riesgo - Matriz de Riesgos de Corrupción -MRC, último cuatrimestre de 2024 GESDOC 2025IE0000187. Enlace publicación: https://www.mindeporte.gov.co/recursos_user/2025/CONTROL_INTERNO/17._Informe_final_PAAC_-_MRC_-_SUIT_III_Cuatrimestre_2024.pdf
- Informe de seguimiento de la administración del riesgo - Matriz de Riesgos de Corrupción -MRC, primer cuatrimestre de 2025 GESDOC 2025IE0004284. Enlace publicación: https://www.mindeporte.gov.co/recursos_user/2025/CONTROL_INTERNO/mayo/Informe_seguimiento_Politica_Riesgos_Evaluacion_Mapa_Riesgos_Corrupcion_y_Fiscales_2025_1.pdf</t>
  </si>
  <si>
    <t>Se verifica publicación de informe de seguimiento del tercer cuatrimestre de la vigencia 2024 y del primer cuatrimestre de la vigencia 2025, a Mapas de riesgos de corrupción por parte de la Oficina de Control Interno en su rol de tercera línea de defensa. Respecto a la publicaciòn del seguimiento del primer cuatrimestre de la vigencia 2025 se  evidencio que se creo la carpeta el 9 de mayo de 2025 y con posterioridad se publicò el informe.  Se visualiza en los siguiente enlace:
- Informe de seguimiento de la administración del riesgo tercer cuatrimestre vigencia 2024:
https://www.mindeporte.gov.co/recursos_user/2025/CONTROL_INTERNO/17._Informe_final_PAAC_-_MRC_-_SUIT_III_Cuatrimestre_2024.pdf
- Informe de seguimiento de la administración del riesgo primer cuatrimestre vigencia 2025:
https://www.mindeporte.gov.co/recursos_user/2025/CONTROL_INTERNO/mayo/Informe_seguimiento_Politica_Riesgos_Evaluacion_Mapa_Riesgos_Corrupcion_y_Fiscales_2025_1.pdf
https://www.mindeporte.gov.co/control-rendicion-cuentas/sistema-control-interno/informes-mapa-riesgos-gestion/2025</t>
  </si>
  <si>
    <t>Componente 2: Medidas de debida diligencia</t>
  </si>
  <si>
    <t>Subcomponente 1
Adecuación Institucional para cumplir con la Debida Diligencia</t>
  </si>
  <si>
    <t xml:space="preserve">Realizar validación mediante la verificación del candidato a vincularce como funcionario en Listas Restrictivas para la prevención del Lavado de Activos y Financiación del Terrorismo </t>
  </si>
  <si>
    <t xml:space="preserve">Verificar el 100% de lo candidatos a vincular como funcionarios en listas restrictivas. </t>
  </si>
  <si>
    <t>GIT Talento Humano</t>
  </si>
  <si>
    <t xml:space="preserve">Oficina Asesora de Planeación </t>
  </si>
  <si>
    <t xml:space="preserve">Humanos y Tecnologícos. </t>
  </si>
  <si>
    <t># de funcionarios vinculados verificados en listas R x 100
Total de funcionarios  vinculados</t>
  </si>
  <si>
    <t xml:space="preserve">Para dar cumplimiento a la presente actividad se hace necesario hacer ajustes en el formato GH-FR-61 Requisitos de Posesión, incorporando dentro de la lista, la consulta de los vinculados a listas restrictivas de lavado de activos (Item 11), para lo cual se están llevando a cabo mesas de trabajo en la actualización del procedimiento GH-PD-026 Vinculación de Servidores Públicos.   </t>
  </si>
  <si>
    <t>Se identificó que la actividad se ejecutara en el segundo semestre de la vigencia, el proceso muestra un análisis de los requisitos para avanzar en su ejecución no presenta reporte cuantitativo.</t>
  </si>
  <si>
    <t>Subcomponente 2
Construcción de plan de trabajo para adaptar y/o desarrollar la Debida Diligencia</t>
  </si>
  <si>
    <t xml:space="preserve">Realizar la validación de la contraparte que pretenda suscribir contratos con el Ministerio del Deporte, garantizando que no esten incluidos en las listas restrictivas de Lavado de Activos </t>
  </si>
  <si>
    <t>Verificar en las listas restrictivas de Lavado de Activos el 100% de los contratistas del Ministerio del Deporte</t>
  </si>
  <si>
    <t>GIT Contratación</t>
  </si>
  <si>
    <t>Secretaria General</t>
  </si>
  <si>
    <t>(Numero de contratistas vericados en las listas restrictivas de lavados de Activos / Numero total de contratistas ) * 100</t>
  </si>
  <si>
    <t>Durante el primer semestre desde el GIT contratación se ha realizado la verificación de 614 contratistas, evidenciando que ninguno ha estado incluido en listas restrictivas por lavado de activos, este documento se sube en la plataforma Secop y puede ser consultado a través del enlace de cada contrato.
Teniendo en cuenta que el seguimiento se realizará tambien durante Il segundo semestre se reporta avance del 50%</t>
  </si>
  <si>
    <t>Se verifica la relación de 614 registros de contratistas susctitos en la vigencia 2025,  evidenciándose que dichos registros cuentan con el respectivo soporte documental en la sección "Documentos del proveedor" de la plataforma SECOP II. Entre los documentos se encuentra la constancia de consulta en la base de datos de la Oficina de Control de Activos Extranjeros (OFAC) del Departamento del Tesoro de los Estados Unidos, en cumplimiento de los lineamientos en materia de prevención del lavado de activos.
Nota: Se efectuó una verificación aleatoria en el aplicativo SECOP II sobre dieciséis (16) contratos suscritos, evidenciándose que todos cuentan con el soporte documental correspondiente a la consulta en la base de datos de la Oficina de Control de Activos Extranjeros (OFAC). Esta validación se realizó previamente a la vinculación de las respectivas contrapartes con el Ministerio del Deporte, en cumplimiento a la normatividad vigente.</t>
  </si>
  <si>
    <t>Subcomponente 3
Gestión de la Debida Diligencia</t>
  </si>
  <si>
    <t xml:space="preserve">Realizar consulta a la OCID sobre los procesos en los que se han presentado denuncias de presuntos casos de corrupción. </t>
  </si>
  <si>
    <t xml:space="preserve">Tres (3) consultas realizadas a la OCID de procesos  en los que se han presentado denuncias de presuntos casos de corrupción. </t>
  </si>
  <si>
    <t>Oficina de Control Interno Disciplinario</t>
  </si>
  <si>
    <t xml:space="preserve">Número de consultas realizadas a la OCID de procesos  en los que se han presentado denuncias de presuntos casos de corrupción. </t>
  </si>
  <si>
    <t xml:space="preserve">Se realizó consulta a la OCID sobre los procesos en los que se han presentado denuncias de presuntos casos de corrupción, de fecha 7 de julio. Se adjunta copia del correo.
NOTA: Se solicita reprogramación de las fechas de la presente actividad, así:
07/07/2025
12/09/2025
12/11/2025   </t>
  </si>
  <si>
    <t>Se verificó la comunicación del 7 de julio de 2025, enviada vía correo electrónico, mediante la cual se consulta a la Oficina de Control Interno Disciplinario (OCID) sobre los procesos que han sido objeto de denuncias relacionadas con presuntos actos de corrupción. No obstante, se desconoce si dicha comunicación habilita a la Oficina de Control Interno para adelantar actuaciones adicionales, en atención a las restricciones derivadas de la reserva procesal aplicable a los expedientes disciplinarios. Se identificò que la solicitud se realizo fuera de la fecha programada.
Nota: En relación con la reprogramación de las fechas asociadas a la actividad, se debe dar cumplimiento a lo establecido en el procedimiento DE-PD-016, numeral 4.5 de las Políticas de Operación, el cual dispone que las modificaciones deberán ser solicitadas por el líder del proceso con una antelación mínima de un mes respecto a la fecha prevista para la ejecución de la actividad.
Los soportes se visualizan en el siguiente enlace: 
https://coldeportes.sharepoint.com/:f:/r/sites/oficinaasesoraplaneacion/Documentos%20compartidos/OAP/2.%20GIT%20Planeaci%C3%B3n%20y%20Gesti%C3%B3n/Vigencia%202025/16.%20Programa%20de%20Transparencia%20y%20%C3%89tica%20P%C3%BAblica_/Componente%202.%20Medidas%20de%20debida%20Diligencia/3.1?csf=1&amp;web=1&amp;e=xK1uGU</t>
  </si>
  <si>
    <t>3.2</t>
  </si>
  <si>
    <t>Informar en las sesiones ordinarias del Comité Insitucional de Coordinación de Control Interno -CICCI el seguimiento de presuntos casos de corrupción. En caso de tenerse nuevas denuncias de asuntos no evaluados y no incluidos en el Plan Anual de Auditoría Interna -PAAI vigente, en el CICCI se presentará solicitud de modificación del Plan Anual de Auditoría, a fin evaluar la inclusión de Auditoría Especial para evaluación del componente jurídico y financiero del proceso que presenta la denuncia.</t>
  </si>
  <si>
    <t>Dos (2) informes presentados al CICCI, uno en cada sesión ordinaria, con respecto al seguimiento de presuntos casos de corrupción</t>
  </si>
  <si>
    <t>Integrantes del CICCI: 
Despacho
Viceministerio
Direcciones Técnicas
Oficina Asesora Jurídica
Oficina Asesora de Planeación 
Oficina de Control Interno Disciplinario</t>
  </si>
  <si>
    <t>Número de informes presentados al CICCI, uno en cada sesión ordinaria, con respecto al seguimiento de presuntos casos de corrupción</t>
  </si>
  <si>
    <t>31/01/2025
30/08/2025</t>
  </si>
  <si>
    <t>No se presentaron reportes recibidos en la Oficina de Control Interno, respecto de presuntos casos de corrupción, así las cosas, en la sesión ordinaria No. 1 del Comité Insitucional de Coordinación de Control Interno -CICCI, de fecha 30 de enero de 2025, no fue requerido realizar seguimiento de presuntos casos de corrupción; en esta sesión se realizó aprobación del Plan Anual de Auditoría Interna, en el que se incluyeron tres informes de seguimiento a la matriz de riesgos de corrupción. Se adjunta Acta y PAAI V-1 aprobado.</t>
  </si>
  <si>
    <t>Se valida el acta del Comité Institucional de Coordinación de Control Interno, en la cual se incluye, dentro de los puntos tratados en la agenda, el seguimiento al monitoreo de los riesgos institucionales, incluyendo aquellos asociados a corrupción, presentado por la Oficina Asesora de Planeación. Sin embargo, no se evidencia en el acta información que permita determinar si se presentaron denuncias formales ante la Oficina de Control Interno.
Los soportes se visualizan en el siguiente enlace: 
https://coldeportes.sharepoint.com/:f:/r/sites/oficinaasesoraplaneacion/Documentos%20compartidos/OAP/2.%20GIT%20Planeaci%C3%B3n%20y%20Gesti%C3%B3n/Vigencia%202025/16.%20Programa%20de%20Transparencia%20y%20%C3%89tica%20P%C3%BAblica_/Componente%202.%20Medidas%20de%20debida%20Diligencia/3.2?csf=1&amp;web=1&amp;e=DelQNI</t>
  </si>
  <si>
    <t>Componente 3: Participación Ciudadana y Rendición de Cuentas</t>
  </si>
  <si>
    <t>Subcomponente 1
Planeación de la estrategia de Relacionamiento con el ciudadadano y condiciones para la promoción de la participación ciudadana</t>
  </si>
  <si>
    <t>Realizar la caracterización de ciudadanos y grupos de interés del Ministerio del Deporte</t>
  </si>
  <si>
    <t>Un documento de  caracterización de ciudadanos y grupos de interés del Ministerio del Deporte</t>
  </si>
  <si>
    <t>Servicio Integral al Ciudadano</t>
  </si>
  <si>
    <t>Dependencias involucradas</t>
  </si>
  <si>
    <t>Porcentaje de avance en las actividades para el desarrollo de la caracterización de ciudadanos y grupos de interés del Ministerio del Deporte</t>
  </si>
  <si>
    <t xml:space="preserve">Desde esta vigencia el proceso de caracterización y reconocimiento de ciudadanías diversas y grupos de valor se llevará a cabo en 5 fases o etapas. (Cada una de ellas con un valor de 20%).el avance en el indicador de caracterización para el primer semestre es:
•	20% cumpliéndose lo estipulado para la primera fase del proceso el cual se denominó “Reconocimiento ejercicios previos de caracterización”. El cual tiene como objetivo: revisar y analizar los avances que tiene la entidad sobre el tema, las recomendaciones que se hicieron en anteriores ejercicios y las bases utilizadas en cada uno de ellos. Además de establecer de manera formal el equipo de caracterización y programar la 1ra jornada de capacitación para cada una de las áreas involucradas. 
•	15% Se avanza con la construcción del objetivo y se realiza capacitación a los enlaces sobre la identificación de variables y grupos de valor y se identifican en cada una de las áreas. Se recolecta la información sobre las variables y grupos de valor de cada una de las áreas
Lo anterior para un total de avance del 35%.  
</t>
  </si>
  <si>
    <t>Verificados los documentos de trabajo aportados por el Grupo Interno de Trabajo de Servicio Integral al Ciudadano, correspondientes al desarrollo de las tres primeras etapas del ejercicio de caracterización  reconocimiento de ciudadanías diversas y grupos de valor. Se evidencia una modificación en la metodología previamente utilizada por la entidad, transitando de un enfoque segmentado por Grupos Internos de Trabajo hacia la consolidación de un único documento integrador. Dicho documento recopila la identificación de variables clave para establecer las necesidades, características y formas de interacción de estos grupos con la entidad. Se visualiza en el siguiente enlace: 
https://coldeportes.sharepoint.com/:f:/r/sites/oficinaasesoraplaneacion/Documentos%20compartidos/OAP/2.%20GIT%20Planeaci%C3%B3n%20y%20Gesti%C3%B3n/Vigencia%202025/16.%20Programa%20de%20Transparencia%20y%20%C3%89tica%20P%C3%BAblica_/Componente%203.%20Participaci%C3%B3n%20Ciudadana%20y%20Rendici%C3%B3n%20de%20Cuentas/1.1?csf=1&amp;web=1&amp;e=xmZ45t</t>
  </si>
  <si>
    <t>Establecer la programación de espacios de participación ciudadana y rendición de cuentas durante la vigencia</t>
  </si>
  <si>
    <t>Una programación Institucional de espacios de participación ciudadana y rendición de cuentas vigencia 2025 publicada en la página web de la entidad</t>
  </si>
  <si>
    <t>Porcentaje de avance en las actividades para  la elaboración de la programación institucional de espacios de participación ciudadana y rendicipon de cuentas</t>
  </si>
  <si>
    <t>6 de 6 Actividades para  la elaboración de la programación institucional de espacios de participación ciudadana y rendición de cuentas:
1,Se conformó el equipo líder de la gestión de la participación ciudadana y rendición de cuentas en la entidad para poner en marcha la formulación de los ejercicios de la estrategia de participación ciudadana y rendición de cuentas 2025. 
2.Se diseño y desarrolló la capacitación para el equipo líder de gestión de la participación ciudadana y rendición de cuentas en la entidad para promover la incidencia ciudadana en el Ministerio del Deporte y garantizar que, durante la ejecución de las actividades, se garantice la comunicación con la ciudadanía y donde se orientó acerca de como formular los ejercicios de partcipáción. 
3. Se publicó en la página web la Estrategia de participación ciudadana y se  incorporó acciones de diseño, en donde se promueve el deporte la recreación y la actividad física mediante la campaña ¡En la jugada con la participación ciudadana! La estrategia puede ser consultada en el portal web a través del siguiente enlace: https://www.mindeporte.gov.co/atencion-servicio-ciudadania/participacion-ciudadana/estrategia-participacion-ciudadana/2025
4. Se publicó en la página web la Estrategia de Rendición de Cuentas y se incorporó acciones de diseño, en donde se promueve el deporte la recreación y la actividad física mediante la campaña ¡En la jugada con la rendición de cuentas! La estrategia puede ser consultada en el portal web a través del siguiente enlace: https://www.mindeporte.gov.co/control-rendicion-cuentas/rendicion-cuentas/acciones-rendicion-cuentas-2025/estrategia-rendicion-cuentas-2025
5. Se definieron los ejercicios de participación ciudadana y se publicó la primera y segunda versión en la página web. Puede consultarlos en el siguiente enlace: https://www.mindeporte.gov.co/atencion-servicio-ciudadania/participacion-ciudadana/estrategia-participacion-ciudadana/2025
6. Se definieron los ejercicios de rendición de cuentas y se publicó la primera y segunda versión en la página web. Puede consultarlos en el siguiente enlace:https://www.mindeporte.gov.co/control-rendicion-cuentas/rendicion-cuentas/acciones-rendicion-cuentas-2025/estrategia-rendicion-cuentas-2025</t>
  </si>
  <si>
    <t xml:space="preserve">Se verificó la publicación en el portal web institucional el Calendario de Ejercicios de Participación Ciudadana y Rendición de Cuentas correspondiente al año 2025. Se identificaron los ejercicios programados por las diferentes dependencias, articulados con la estrategia institucional de participación. Asimismo, se constató que la matriz se encuentra en su segunda versión, actualizada mediante la inclusión de nuevos ejercicios y modificaciones en la numeración.. se visualiza en el siguiente enlace: 
https://www.mindeporte.gov.co/atencion-servicio-ciudadania/participacion-ciudadana/estrategia-participacion-ciudadana/2025
</t>
  </si>
  <si>
    <t>Subcomponente 2 
Gestión del Relacionamiento con el ciudadano y promoción de la participación ciudadana</t>
  </si>
  <si>
    <t>Promover la cualificación de la ciudadanía en  los procesos de participación ciudadana y  control social a la gestión pública.</t>
  </si>
  <si>
    <t>Un (1) curso promocionado de participación ciudadana</t>
  </si>
  <si>
    <t>Oficina Asesora de Planeación - Escuela Virtual del Deporte</t>
  </si>
  <si>
    <t>Humano - Tecnológicos</t>
  </si>
  <si>
    <t>Aumento del 10% de los partipantes que aprueban el curso con respecto a la vigencia anterior</t>
  </si>
  <si>
    <t>La medición cuantitativa se realizará al finalizar la vigencia.  Como avance se tiene que a 30 de junio de 2025 han aprobado 192 participantes  y a diciembre de 2024 se tuvo 230 aprobados</t>
  </si>
  <si>
    <t>A pesar de que la ejecución de la actividad está programada para el segundo semestre de la vigencia, se evidencia un avance significativo reportado por la primera línea de defensa, reflejado en el número de participantes que aprobaron el curso de participación ciudadana ofrecido a través de la plataforma de la Escuela Virtual del Deporte. Según los resultados consignados en el informe, se registró un total de 192 participantes aprobados. Este resultado representa un avance relevante frente a la meta establecida de incrementar en un 10% el número de aprobados en comparación con la vigencia anterior, proyectando así el cumplimiento del objetivo para el segundo semestre. los soportes se visualizan en el siguiente enlace:
https://coldeportes.sharepoint.com/:f:/r/sites/oficinaasesoraplaneacion/Documentos%20compartidos/OAP/2.%20GIT%20Planeaci%C3%B3n%20y%20Gesti%C3%B3n/Vigencia%202025/16.%20Programa%20de%20Transparencia%20y%20%C3%89tica%20P%C3%BAblica_/Componente%203.%20Participaci%C3%B3n%20Ciudadana%20y%20Rendici%C3%B3n%20de%20Cuentas/2.1?csf=1&amp;web=1&amp;e=TNZySH</t>
  </si>
  <si>
    <t>Publicar en la página web del Ministerio del Deporte el proyecto de agenda regulatoria de la entidad previsto para la vigencia 2026.</t>
  </si>
  <si>
    <t>Una (1) Publicación realizada en la página web.</t>
  </si>
  <si>
    <t>Oficina Asesora Juridica</t>
  </si>
  <si>
    <t>Número de publicaciones realizadas en la página web</t>
  </si>
  <si>
    <t>El proyecto de agenda regulatoria 2026 esta previsto para publicarse el 31 de octubre del 2025 de acuerdo con la normatividad vigente, esto es, el articulo 2.1.2.1.20 del Decreto 1081 de 2025.</t>
  </si>
  <si>
    <t>No obstante que, se identificó que la actividad se ejecuratará en el segundo semestre de la vigencia, no se evidencia avance reportado por la primera línea de defensa.</t>
  </si>
  <si>
    <t xml:space="preserve">Subcomponente 3   
Informar avances y resultados de la gestión con calidad y en lenguaje comprensible                                                                                     </t>
  </si>
  <si>
    <t>Formular y ejecutar la Estrategia de Comunicaciones para la Rendición de Cuentas 2025</t>
  </si>
  <si>
    <t>Una estrategia de comunicaciones formulada e implementada</t>
  </si>
  <si>
    <t xml:space="preserve">Número de actividades de la estrategia ejecutadas/total de actividades de la estrategia planteadas </t>
  </si>
  <si>
    <t>Se formuló una estrategia de Comunicaciones para Rendición de Cuentas 2025. 
https://www.mindeporte.gov.co/recursos_user/2025/SERVICIO_INTEGRAL_AL_CIUDADANO/mayo/Estrategia_comunicaciones_Rendicion_de_Cuentas_2025_Mindeporte.pdf
Se está implementando la estrategia y se lleva un cumplimiento del 87,5%
https://coldeportes.sharepoint.com/:b:/s/oficinaasesoraplaneacion/EYAHBHX7N_JMiBz16REDFWABSTF9bb6_Naodi7fFnl4pIg?e=IKY9Ch</t>
  </si>
  <si>
    <t>Se verificó la publicación de la Estrategia de Rendición de Cuentas en el sitio web institucional, así como el correspondiente informe de avance, disponible en la carpeta compartida de SharePoint. El informe evidencia la ejecución de ocho (8) acciones distribuidas en los siguientes subcomponentes: a) Subcomponente de Información, con cuatro (4) acciones reportadas como cumplidas; b) Subcomponente de Diálogo, en el cual se formularon dos (2) acciones, una de ellas ejecutada y la otra pendiente de implementación, relacionada con la realización de la Audiencia Pública de Rendición de Cuentas; y c) Subcomponente de Responsabilidad, que presenta una (1) acción parcialmente cumplida, correspondiente a la ejecución de dos campañas internas sobre la importancia de la rendición de cuentas, de las cuales se ha desarrollado una (1) durante el primer semestre de la vigencia (denominada "Jugamos con Transparencia"). De acuerdo con el análisis efectuado por la segunda línea de defensa, el avance global de la estrategia alcanza un 72,22 % de cumplimiento. Los soportes se visualizan en el siguiente enlace:
https://coldeportes.sharepoint.com/:f:/r/sites/oficinaasesoraplaneacion/Documentos%20compartidos/OAP/2.%20GIT%20Planeaci%C3%B3n%20y%20Gesti%C3%B3n/Vigencia%202025/16.%20Programa%20de%20Transparencia%20y%20%C3%89tica%20P%C3%BAblica/Componente%203.%20Participaci%C3%B3n%20Ciudadana%20y%20Rendici%C3%B3n%20de%20Cuentas/3.1?csf=1&amp;web=1&amp;e=Mzy24L</t>
  </si>
  <si>
    <t>Realizar campaña de comunicación para la interiorización de los conceptos de la participación ciudadana y la rendición de cuentas</t>
  </si>
  <si>
    <t>10 piezas de comunicación</t>
  </si>
  <si>
    <t>Número de piezas de comunicación realizadas</t>
  </si>
  <si>
    <t>A junio se cumplió con la meta etablecida de 10 piezas comunicativas.  Ver  SEGUIMIENTO A CAMPAÑA DE SERVICIO INTEGRAL AL CIUDADANO 2025.xls</t>
  </si>
  <si>
    <t xml:space="preserve">Se verificó la publicación de 15 piezas gráficas en la intranet institucional durante la vigencia 2025, en el marco de la estrategia de Promoción de la Participación Ciudadana y la Rendición de Cuentas. Esta información fue validada con base en los registros consignados en la matriz de seguimiento a las campañas del Grupo Interno de Trabajo de Servicio Integral al Ciudadano, reportados por la primera línea de defensa, como parte de las acciones de divulgación de los espacios de rendición de cuentas y participación ciudadana. Se visualiza en el siguiente enlace: 
https://coldeportes.sharepoint.com/:f:/r/sites/oficinaasesoraplaneacion/Documentos%20compartidos/OAP/2.%20GIT%20Planeaci%C3%B3n%20y%20Gesti%C3%B3n/Vigencia%202025/16.%20Programa%20de%20Transparencia%20y%20%C3%89tica%20P%C3%BAblica_/Componente%203.%20Participaci%C3%B3n%20Ciudadana%20y%20Rendici%C3%B3n%20de%20Cuentas/3.2?csf=1&amp;web=1&amp;e=x3hkBQ
</t>
  </si>
  <si>
    <t>3.3</t>
  </si>
  <si>
    <t>Revisar y actualizar el Menú Participa de acuerdo a los lineamientos de la resolución 1519 de 2020</t>
  </si>
  <si>
    <t xml:space="preserve">Alcanzar el 88% de cumplimiento de los criterios definidos en el MenúPparticipa </t>
  </si>
  <si>
    <t>(Número de criterios definidos para el menú participa cumplidos en la vigencia / Numero de criterios definidos del Menú Participa que le aplican a la entidad) * 100</t>
  </si>
  <si>
    <t xml:space="preserve">Durante lo corrido del año se han realizado actualizaciones constantes al menú Participa de la Sede electrónica.  El avance cuantitativo definitivo se reportará al finalizar la vigencia.  Sin embargo, fruto de la revisiòn a la matriz ITA a corte de junio  se tiene:   
6. 1 Descripción General.	10	items cumplidos; 6.2.1. Diagnóstico e identificación de problemas:	4 items cumplidos; 6.2.2. Planeación y presupuesto participativo :		4 items que No aplican; 6.2.3. Consulta Ciudadana:	5		itemss cumplidos; 6.2.4.Colaboración e innovación:			6 por verficar; 6.2.5. Rendición de cuentas:	6 items cumplidos 2 por verificar; 6.2.6. Control social:	6	items vumplidos	1 por verificar
Total general	31 cumplidos	4 No aplican 	9 por verificar.  
</t>
  </si>
  <si>
    <t>Se verificó la matriz de seguimiento correspondiente a las actualizaciones del apartado "Menú Participa" del portal web del Ministerio del Deporte. De acuerdo con el informe presentado por el Grupo Interno de Trabajo de Servicio Integral al Ciudadano, se validó un nivel de cumplimiento parcial de los ítems establecidos, teniendo en cuenta las exclusiones aplicables a la entidad. Bajo estos criterios, se identificaron 9 ítems pendientes de cumplimiento, los cuales representan el 22% del total de obligaciones exigibles. No obstante, considerando que el proceso de verificación continúa y que la matriz se encuentra en fase de actualización, es factible que se logre un incremento en el nivel de cumplimiento antes de la presentación del reporte del Índice de Transparencia y Acceso a la Información ante la Procuraduría General de la Nación. Se visualiza los soportes en el siguiete enlace: 
https://coldeportes.sharepoint.com/:f:/r/sites/oficinaasesoraplaneacion/Documentos%20compartidos/OAP/2.%20GIT%20Planeaci%C3%B3n%20y%20Gesti%C3%B3n/Vigencia%202025/16.%20Programa%20de%20Transparencia%20y%20%C3%89tica%20P%C3%BAblica_/Componente%203.%20Participaci%C3%B3n%20Ciudadana%20y%20Rendici%C3%B3n%20de%20Cuentas/3.3?csf=1&amp;web=1&amp;e=eXgpcT</t>
  </si>
  <si>
    <t xml:space="preserve">Subcomponente 4.
Desarrollar escenarios de diálogo de doble vía con la ciudadanía y sus organizaciones
</t>
  </si>
  <si>
    <t>Ejecutar y hacer seguimiento a la programación de espacios de participación ciudadana y rendición de cuentas durante la vigencia.</t>
  </si>
  <si>
    <t>Dos (2) informes de seguimiento a la programación de espacios de participación ciudadana y rendición de cuentas durante la vigencia.</t>
  </si>
  <si>
    <t xml:space="preserve">Porcentaje de ejecución de los espacios de participación ciudadana  </t>
  </si>
  <si>
    <t>30/06/2025
30/11/2025</t>
  </si>
  <si>
    <t>Se cuenta con consolidado de ejercicios de participación ciudadana y de rendición de cuentas actualizado a junio de 2025 el cual presenta un porcentaje de ejecuciòn del 18% con 4 ejercicios realizados de 22 programados. Comentarios Recibidos 999	Comentarios Incidentes	744 para un Total incidencia 74% con 784 participantes. Ver Informe reporte consolidado ejercicios de participaciòn ciudadana y rendiciòn de cuentas</t>
  </si>
  <si>
    <t>Se verificó la matriz de programación de los espacios de participación ciudadana y de rendición de cuentas, evidenciándose un nivel de cumplimiento del 18%. Este porcentaje obedece a que la mayoría de los ejercicios se encuentran programados para el tercer y cuarto trimestre de la vigencia, conforme a la planeación definida por las áreas gestoras del Ministerio del Deporte. En este contexto, se recomienda dar estricto cumplimiento a los cronogramas establecidos, con el fin de mitigar riesgos de incumplimiento, considerando la alta concentración de actividades en el segundo semestre. Asimismo, se hace un llamado a la acción dirigido a las dependencias responsables, para que garanticen la ejecución oportuna y eficaz de los ejercicios programados, asegurando además una participación ciudadana efectiva a través del análisis y aprovechamiento de los comentarios incidentes recibidos por parte de la ciudadanía. Los soportes se visualizan en el siguiente enlace:
https://coldeportes.sharepoint.com/:f:/r/sites/oficinaasesoraplaneacion/Documentos%20compartidos/OAP/2.%20GIT%20Planeaci%C3%B3n%20y%20Gesti%C3%B3n/Vigencia%202025/16.%20Programa%20de%20Transparencia%20y%20%C3%89tica%20P%C3%BAblica_/Componente%203.%20Participaci%C3%B3n%20Ciudadana%20y%20Rendici%C3%B3n%20de%20Cuentas/4.1?csf=1&amp;web=1&amp;e=AdyEv4</t>
  </si>
  <si>
    <t xml:space="preserve">Subcomponente 5     
Responder a compromisos propuestos, evaluación y retroalimentación en los ejercicios de rendición de cuentas                                                                                  </t>
  </si>
  <si>
    <t>Informar a la ciudadanía los avances de los ejercicios y compromisos adquiridos por la Entidad en los espacios de participación ciudadana y rendición de cuentas</t>
  </si>
  <si>
    <t>Publicación de los informes de los ejercicicios de participación y rendición de cuentas  realizados de manera trimestral</t>
  </si>
  <si>
    <t>Número de publicaciones trimestrales</t>
  </si>
  <si>
    <t>25% Se publicaron en la página web los resultados de los ejercicios realizados durante el primer trimestre del año 2025.  https://www.mindeporte.gov.co/atencion-servicio-ciudadania/participacion-ciudadana/resultados-ejercicios-participacion-ciudadana/2025</t>
  </si>
  <si>
    <t>Se verificó el enlace de acceso suministrado por la primera línea de defensa, y tras su consulta, no se evidenció en el portal web institucional la publicación del informe de seguimiento a los resultados de los ejercicios de participación adelantados durante la vigencia 2025. En este sentido, se recomienda a los responsables de la actividad realizar la actualización correspondiente del espacio en la página web, incorporando los soportes documentales requeridos, con el fin de dar cumplimiento a los principios de transparencia, publicidad de la información y rendición de cuentas. Se visualiza en el siguiente enlace: 
https://www.mindeporte.gov.co/atencion-servicio-ciudadania/participacion-ciudadana/resultados-ejercicios-participacion-ciudadana/2025</t>
  </si>
  <si>
    <t xml:space="preserve">Pantallazo registrado el 16 de julio de 2025 al portal web de la entidad en el espacio de resultados de ejercicios de participación ciudadana 2025 - sesión informes de seguimiento: 
</t>
  </si>
  <si>
    <t>5.2</t>
  </si>
  <si>
    <t>Realizar la evaluación de las actividades suscritas en el  Plan de Transparencia y Ética Pública -PTEP 2025</t>
  </si>
  <si>
    <t>Un (1) informe de Auditoría Interna del PTEP 2025</t>
  </si>
  <si>
    <t>Número de informes de Auditoría Interna PTEP 2025</t>
  </si>
  <si>
    <t xml:space="preserve">Se incluyó el trabajo en el Plan Anual de Auditoría Interna PAAI V.1 -2025, aprobado por el Comité Institucional de Coordinación de Control Interno, en sesión ordinaria del 30 de enero de 2025, para iniciar su desarrollo en septiembre de 2025. Se adjunta PAAI aprobado. </t>
  </si>
  <si>
    <t>Se identificó que la actividad se ejecutara en el segundo semestre de la vigencia, el proceso aporta como soporte Plan Anual de Auditoria Interna aprobado en sesión del Comité Institucional de Coordinación de Control Interno (CICCI) de 30 de enero de 2025. Se visualiza en el siguiente enlace: 
https://coldeportes.sharepoint.com/:f:/r/sites/oficinaasesoraplaneacion/Documentos%20compartidos/OAP/2.%20GIT%20Planeaci%C3%B3n%20y%20Gesti%C3%B3n/Vigencia%202025/16.%20Programa%20de%20Transparencia%20y%20%C3%89tica%20P%C3%BAblica_/Componente%203.%20Participaci%C3%B3n%20Ciudadana%20y%20Rendici%C3%B3n%20de%20Cuentas/5.2?csf=1&amp;web=1&amp;e=RfOpjf</t>
  </si>
  <si>
    <t>Componente 4: Transparencia y acceso a la información</t>
  </si>
  <si>
    <t xml:space="preserve">Subcomponente 1  
Lineamientos de Transparencia Activa                                                                                     </t>
  </si>
  <si>
    <t>Revisar los micrositios de transparencia y  promover las 
actualizaciones necesarias para el cumplimiento de los criterios de accesibilidad de la resolución 1519 de 2020</t>
  </si>
  <si>
    <t>Un reporte del Indice de Transparencia y Acceso a la información en el aplicativo dispuesto por la Procuraduría General de la Nación</t>
  </si>
  <si>
    <t xml:space="preserve">Servicio Integral al Ciudadano </t>
  </si>
  <si>
    <t>Dependencias involucradas que tengan información a cargo</t>
  </si>
  <si>
    <t>Humanos, Tecnológicos</t>
  </si>
  <si>
    <t>Número de reportes realizados</t>
  </si>
  <si>
    <t>El reporte del ìndice de transparencia de acuerdo a lo estipulado por la Procuradurìa General de la Naciòn tiene plazo de realizaciòn del 1 al 29 de agoto de 2025. Ver: https://www.procuraduria.gov.co/Documents/2025/Julio/Directiva%20009%20-%20ITA.pdf   Una vez se realice se podrá anotar el avance cuantitativo.  Sin embargo se adjunta la matriz ITA con la cual se ha realizado seguimiento por los Grupos Internos de Trabajo de Comunicaciones y de Servicio Integral al Ciudadano respecto al cumplimiento de la obligación de publicar la información mínima en la sección de Transparencia y Acceso a la Información Pública, conforme a lo establecido en la Ley 1712 de 2014</t>
  </si>
  <si>
    <t>No obstante que la actividad se encuentra programada para su ejecución en el segundo semestre de la presente vigencia; el GIT Servicio Integral reporta avance con diligenciamiento de matriz de seguimiento al cumplimiento de la obligación de publicar la información mínima en la sección de Transparencia y Acceso a la Información Pública, y enfatiza que el reporte del indice de transparencia se realizará en los plazos definidos por la Procuraduria General de la Nación en la Direccitiva 009 de 3 de julio de 2025. Se visualiza en el siguiente enlace: 
https://coldeportes.sharepoint.com/:x:/r/sites/oficinaasesoraplaneacion/Documentos%20compartidos/OAP/2.%20GIT%20Planeaci%C3%B3n%20y%20Gesti%C3%B3n/Vigencia%202025/16.%20Programa%20de%20Transparencia%20y%20%C3%89tica%20P%C3%BAblica_/Componente%204.%20Transparencia%20y%20Acceso%20a%20la%20Informaci%C3%B3n/1.1/Matriz%20ITA%202025_Seguimiento%20diligenciamiento.xlsx?d=wae9b368493354e84968fb62510d35d29&amp;csf=1&amp;web=1&amp;e=GVaGZL</t>
  </si>
  <si>
    <t>Promover la importancia de la Transparencia y el acceso de la información a través de la cualificación a los enlaces de cada una de la dependencias.</t>
  </si>
  <si>
    <t>Dos (2) actividades de capacitación a los enlaces de las dependencias</t>
  </si>
  <si>
    <t>Humanos</t>
  </si>
  <si>
    <t>Número de actividades de capacitación realizadas</t>
  </si>
  <si>
    <t xml:space="preserve">En el marco de las acciones de fortalecimiento institucional para promover la transparencia durante la vigencia 2025, el 6 de mayo se llevó a cabo la primera jornada de capacitación dirigida a los enlaces designados por las áreas, organizada de manera conjunta por el Grupo de Servicio Integral al Ciudadano, el Grupo de Comunicaciones y la Oficina Asesora de Planeación.
El objetivo de esta sesión fue consolidar una cultura organizacional orientada a la integridad, la transparencia y el compromiso con la ciudadanía. Durante la jornada, se abordaron temas clave para la gestión pública: la Oficina Asesora de Planeación presentó el Programa de Transparencia y Ética Pública (PTEP); el Grupo de Servicio Integral al Ciudadano expuso sobre la Ley de Transparencia y su aplicación en el marco de la Política de Servicio al Ciudadano del Ministerio; y el Grupo de Comunicaciones brindó orientaciones prácticas sobre el proceso de actualización de la sede electrónica, con el fin de asegurar el acceso efectivo a la información pública y fomentar la mejora continua de los procesos institucionales.
La participación de los enlaces fue clave para iniciar este ciclo de formación y acompañamiento, que busca fortalecer el cumplimiento normativo y promover buenas prácticas en la gestión de la información pública.
</t>
  </si>
  <si>
    <t>Redactar con lenguaje tecnico el siguiente parrafo: Se verificó la realización de la jornada de capacitación en la Ley de Transparencia 1712 de 2014, la cual fue desarrollada de manera articulada entre la Oficina Asesora de Planeación y los Grupos Internos de Trabajo de Servicio Integral al Ciudadano y Comunicaciones, con la participación de los enlaces designados.  Se recomienda promover la replicación de los contenidos abordados por parte de los enlaces a los demás colaboradores de las distintas dependencias, a través de estrategias estructuradas de transferencia de conocimiento. Los soportes documentales correspondientes se encuentran debidamente cargados en la carpeta de SharePoint, se visualiza en el siguiente enlace: 
https://coldeportes.sharepoint.com/:f:/r/sites/oficinaasesoraplaneacion/Documentos%20compartidos/OAP/2.%20GIT%20Planeaci%C3%B3n%20y%20Gesti%C3%B3n/Vigencia%202025/16.%20Programa%20de%20Transparencia%20y%20%C3%89tica%20P%C3%BAblica_/Componente%204.%20Transparencia%20y%20Acceso%20a%20la%20Informaci%C3%B3n/1.2?csf=1&amp;web=1&amp;e=swJI2k</t>
  </si>
  <si>
    <t>1.3</t>
  </si>
  <si>
    <t>Medir la percepción de la calidad  y usabilidad de la información</t>
  </si>
  <si>
    <t xml:space="preserve">Dos (2) informes de medición </t>
  </si>
  <si>
    <t>Número de informes de medición realizados</t>
  </si>
  <si>
    <t>Se publicó informe de Transparencia y acceso a la información Semestre 1 2025 el cual contiene la medición frente a EFECTIVIDAD EN EL ACCESO A LA INFORMACIÓN PÚBLICA
La evaluación de la efectividad en el acceso a la información pública tiene
como objetivo, evaluar la percepción de la ciudadanía sobre la calidad de
la información proporcionada a través de los distintos canales del
Ministerio del Deporte  Ver:  https://www.mindeporte.gov.co/transparencia/9-obligacion-reporte-informacion-especifica-parte-entidad/9-2-informes-evaluacion-transparencia-acceso-informacion-publica/2025
Adicionalmente se compartieron los resultados de este informe con la web master para ser tenidos en cuenta.</t>
  </si>
  <si>
    <t>Se evidenció la publicación del Informe de Transparencia y Acceso a la Información correspondiente al primer semestre de la vigencia 2025. Los resultados reflejan la ejecución de actividades relacionadas con la medición de la experiencia ciudadana desarrolladas durante el presente año. El informe presenta un análisis detallado de datos, cifras y estadísticas del ejercicio, identificando oportunidades de mejora, particularmente en el componente de accesibilidad, el cual representa el principal desafío. Se resalta que una proporción significativa de la ciudadanía desconoce o no logra identificar los recursos disponibles para garantizar el acceso a la información por parte de personas con discapacidad. El informe esta disponible en el siguiente enlace: 
https://www.mindeporte.gov.co/transparencia/9-obligacion-reporte-informacion-especifica-parte-entidad/9-2-informes-evaluacion-transparencia-acceso-informacion-publica/2025</t>
  </si>
  <si>
    <t>1.4</t>
  </si>
  <si>
    <t>Socializar a los grupos de valor la actualidad juridica del Ministerio del Deporte</t>
  </si>
  <si>
    <t>Dos (2) boletines jurídicos publicados en la intranet y en la pagina web.</t>
  </si>
  <si>
    <t xml:space="preserve">GIT Comunicaciones
</t>
  </si>
  <si>
    <t>Número de boletines juridicos publicados</t>
  </si>
  <si>
    <t>15/07/2025
30/11/2025</t>
  </si>
  <si>
    <t>Actividad programada para ser reportada en el segundo semestre de la presente vigencia de acuerdo con la fecha de corte de la misma. La OAJ ha solicitado los insumos a todos los funcionarios y contratistas del equipo para realizar el borrador y posteriormente enviar al GIT Comunicaciones para la realizacion de la pieza y divulgacion de la misma.</t>
  </si>
  <si>
    <t xml:space="preserve">La actividad se encuentra programada para su ejecución en el segundo semestre de la presente vigencia; sin embargo, a la fecha, el responsable designado no ha reportado avances, en términos cualitativos ni cuantitativos. </t>
  </si>
  <si>
    <t>1.5</t>
  </si>
  <si>
    <t xml:space="preserve">Socializar a la ciudadania por medio de piezas divulgativas las acciones prohibidas descritas en la ley 1445 de 2011. </t>
  </si>
  <si>
    <t xml:space="preserve">Dos (2) Piezas divulgadas </t>
  </si>
  <si>
    <t>Número de piezas divulgadas</t>
  </si>
  <si>
    <t>15/04/2025 
30/11/2025</t>
  </si>
  <si>
    <t>El 11 de abril de 2025, la OAJ solicitó la publicación en el banner de inicio de la página web oficial del Ministerio del Deporte, en esa misma fecha el GIT Comunicaciones realizó la publicación para conocimiento de la ciudadanía. Así mismo, el 11 de abril del 2025, fue publicado en la Intranet de la entidad.
En las redes sociales de la entidad como Instagram y Facebook, se realizaron las publicaciones de las piezas el día 13 de abril del 2025. 
Lo anterior, se puede evidenciar en la carpeta de SharePoint dispuesta por la OAP para tal fin: https://coldeportes.sharepoint.com/sites/oficinaasesoraplaneacion/Documentos%20compartidos/Forms/AllItems.aspx?id=%2Fsites%2Foficinaasesoraplaneacion%2FDocumentos%20compartidos%2FOAP%2F2%2E%20GIT%20Planeaci%C3%B3n%20y%20Gesti%C3%B3n%2FVigencia%202025%2F16%2E%20Programa%20de%20Transparencia%20y%20%C3%89tica%20P%C3%BAblica%2FComponente%204%2E%20Transparencia%20y%20Acceso%20a%20la%20Informaci%C3%B3n%2F1%2E5&amp;viewid=4730f7e4%2Df92c%2D4902%2D9b0e%2Da4b5eb0bd3fe&amp;CT=1750953019140&amp;OR=OWA%2DNT%2DMail&amp;CID=665557e5%2D85ff%2D35c4%2D2e21%2D2b14ae9d98c7&amp;e=5%3A9fbf7c3fcb054890bf8da96fd63b8bf7&amp;sharingv2=true&amp;fromShare=true&amp;at=9&amp;clickParams=eyJYLUFwcE5hbWUiOiJNaWNyb3NvZnQgT3V0bG9vayBXZWIgQXBwIiwiWC1BcHBWZXJzaW9uIjoiMjAyNTA2MjAwMTQuMDYiLCJPUyI6IldpbmRvd3MgMTEifQ%3D%3D&amp;cidOR=Client&amp;FolderCTID=0x0120004B49A12ADC1AFD47827202D5B0345C2D</t>
  </si>
  <si>
    <t>Se verificó la existencia de una (1) pieza publicitaria que difunde las acciones prohibidas contempladas en la Ley 1445 de 2011, la cual se encuentra cargada en la carpeta correspondiente en SharePoint. No obstante, al realizar la revisión en el portal web institucional, se evidenció que dicha pieza gráfica no se encuentra visible, toda vez que la sección de banners del sitio tiene una capacidad limitada a cinco (5) elementos, los cuales se actualizan de manera periódica conforme a los temas priorizados por la entidad. Se visualiza en el siguiente enlace:
Evidencia:
https://coldeportes.sharepoint.com/:b:/r/sites/oficinaasesoraplaneacion/Documentos%20compartidos/OAP/2.%20GIT%20Planeaci%C3%B3n%20y%20Gesti%C3%B3n/Vigencia%202025/16.%20Programa%20de%20Transparencia%20y%20%C3%89tica%20P%C3%BAblica/Componente%204.%20Transparencia%20y%20Acceso%20a%20la%20Informaci%C3%B3n/1.5/Componente%204.%20Piezas%20graficas%20Ley%201445.pdf?csf=1&amp;web=1&amp;e=gUz2Oc</t>
  </si>
  <si>
    <t xml:space="preserve">Subcomponente 2     
Lineamientos de Transparencia Pasiva                                                                                      </t>
  </si>
  <si>
    <t>Implementar mejoras al sistema de gestión documental que contribuya  a la adecuada gestión y seguimiento de peticiones, quejas, reclamos  denuncias, trámites y OPAS</t>
  </si>
  <si>
    <t>Una (1) mejora implementada</t>
  </si>
  <si>
    <t>TICS</t>
  </si>
  <si>
    <t>Número de mejoras implementadas</t>
  </si>
  <si>
    <t>Se reportará en el segundo semestre de 2025.  Se han venido trabajando en mejoras a los reportes que emite GESDOC para facilitar el seguimiento.</t>
  </si>
  <si>
    <t>No obstanteque se identificó que la actividad se ejecuratará en el segundo semestre de la vigencia,  se evidencia la existencia de un acta de reunión entre los Grupos Internos de Trabajo de Servicio Integral al Ciudadano y Comunicaciones, en la cual se abordó la implementación de mejoras al Sistema de Gestión Documental, específicamente en lo relacionado con la gestión de las PQRSD y los reportes generados por dicho aplicativo para el seguimiento a los tiempos de respuesta. Se advierten acciones con fecha de cumplimiento al 28 de abril de 2025; no obstante, con los soportes documentales aportados por el GIT TICS, no es posible verificar el estado de avance o cumplimiento de dichas acciones. Se visualiza en el siguiente enlace:  
https://coldeportes.sharepoint.com/:f:/r/sites/oficinaasesoraplaneacion/Documentos%20compartidos/OAP/2.%20GIT%20Planeaci%C3%B3n%20y%20Gesti%C3%B3n/Vigencia%202025/16.%20Programa%20de%20Transparencia%20y%20%C3%89tica%20P%C3%BAblica_/Componente%204.%20Transparencia%20y%20Acceso%20a%20la%20Informaci%C3%B3n/2.1?csf=1&amp;web=1&amp;e=7kPQ8Y</t>
  </si>
  <si>
    <t>Publicar la carta del trato digno</t>
  </si>
  <si>
    <t xml:space="preserve">Un (1) documento publicado en la sede electrónica </t>
  </si>
  <si>
    <t>Número de documentos publicados</t>
  </si>
  <si>
    <t>Se realizó actualización de documento Carta de Trato Digno y se publicó en página web el 28 de febrero de 2025  Ver :  https://www.mindeporte.gov.co/atencion-servicio-ciudadania/politica-institucional-servicio-al-ciudadano/carta-trato-digno-al-ciudadano</t>
  </si>
  <si>
    <t>Se verificó la publicación de la versión actualizada de la Carta de Trato Digno en el sitio web institucional del Ministerio, con fecha del 28 de febrero de 2025, en concordancia con la programación establecida para la actividad y en cumplimiento de la normativa vigente aplicable. Se visualiza en el siguiente enlace: 
https://www.mindeporte.gov.co/atencion-servicio-ciudadania/politica-institucional-servicio-al-ciudadano/carta-trato-digno-al-ciudadano</t>
  </si>
  <si>
    <t xml:space="preserve">Subcomponente 3   
Elaboración los Instrumentos de Gestión de la Información                                                                                          </t>
  </si>
  <si>
    <t xml:space="preserve">
Revisar, actualizar y divulgar el procedimiento interno de Transparencia y acceso a la información y sus documentos asociados con los lineamientos del PTEP</t>
  </si>
  <si>
    <t>Un procedimiento actualizado y divulgado</t>
  </si>
  <si>
    <t>Dependencias productoras de información 
GIT Comunicaciones
GIT Tics
GIT Gestión Administrativa / Gestión Documental</t>
  </si>
  <si>
    <t>Número de procedimientos actualizados</t>
  </si>
  <si>
    <t>Se reportará en el segundo semestre de 2025</t>
  </si>
  <si>
    <t>Actualizar y publicar el registros o inventario de activos de información según los procedimientos, lineamientos, valoración y tiempos definidos en el Programa de Gestión Documental</t>
  </si>
  <si>
    <t>Una matriz de activos de información actualizada y publicada</t>
  </si>
  <si>
    <t>Gestión administrativa</t>
  </si>
  <si>
    <t>Todas las dependencias</t>
  </si>
  <si>
    <t>Número de matrices actualizadas y publicadas</t>
  </si>
  <si>
    <t>Se realizo la actualización de los activos de información para la vigencia 2025; esta información se encuentra publicada en pagina web 
https://www.mindeporte.gov.co/mindeporte/inventario-activos-informacion</t>
  </si>
  <si>
    <t>Se verificó la publicación en el portal web institucional del Inventario de Activos de Información y del Índice de Información Clasificada y Reservada correspondiente al año 2025. Se constató que ambos instrumentos de gestión de la información fueron integrados en un único archivo en formato Excel, con el propósito de facilitar su consulta por parte de la ciudadanía y los grupos de interés. Se visualiza en el siguiente enlace: 
https://www.mindeporte.gov.co/mindeporte/inventario-activos-informacion</t>
  </si>
  <si>
    <t>Actualizar y publicar Indice de información clasificada y reservada del Ministerio del Deporte</t>
  </si>
  <si>
    <t>Una matriz de  Indice de información clasificada y reservada  actualizada y publicada</t>
  </si>
  <si>
    <t>Oficina Asesora Jurídica</t>
  </si>
  <si>
    <t xml:space="preserve">
Se realizo la actualización de los activos de información para la vigencia 2025; esta información se encuentra publicada en pagina web 
https://www.mindeporte.gov.co/transparencia/7-datos-abiertos/7-1-gestion-documental/esquema-publicacion</t>
  </si>
  <si>
    <t>3.4</t>
  </si>
  <si>
    <t>Actualizar y publicar esquema de publicación de información del Ministerio del Deporte</t>
  </si>
  <si>
    <t>Una matriz de Esquema de publicación de información actualizada y publicada</t>
  </si>
  <si>
    <t>Comunicaciones y dependencias productoras de información</t>
  </si>
  <si>
    <t>Se realizó actualización del Esquema de publicación y se publicó en página web   Ver :  https://www.mindeporte.gov.co/transparencia/7-datos-abiertos/7-1-gestion-documental/esquema-publicacion&amp;ne&amp;inf=0</t>
  </si>
  <si>
    <t>Se verificó la publicación de la versión actualizada del Esquema de Publicación de Información en el sitio web institucional del Ministerio, con fecha del 27 de junio de 2025, en concordancia con la programación establecida para la actividad y en cumplimiento de la normativa vigente en materia de transparencia y acceso a la información pública. No obstante, se identificó una inconsistencia entre la fecha de publicación registrada en la matriz y la que figura en el portal web institucional. En tal sentido, se recomienda realizar la revisión y ajuste correspondiente de la matriz, a fin de garantizar la coherencia y trazabilidad de la información reportada. Se visualiza en el siguiente enlace: 
https://www.mindeporte.gov.co/transparencia/7-datos-abiertos/7-1-gestion-documental/esquema-publicacion&amp;ne&amp;inf=0</t>
  </si>
  <si>
    <t xml:space="preserve">Subcomponente 4.
Criterio diferencial de accesibilidad.
</t>
  </si>
  <si>
    <t xml:space="preserve">Formular,  ejecutar y evaluar dentro del Plan Integral de Capacitación una oferta educativa para los funcionarios en  lenguaje claro. </t>
  </si>
  <si>
    <t>Hacer seguimiento al cumplimiento de las las 3 acciones "Formular, ejecutar y evalua", establecidas dentro del PIC</t>
  </si>
  <si>
    <t xml:space="preserve">Todos los Procesos </t>
  </si>
  <si>
    <t xml:space="preserve">Humanos y Tecnologicos </t>
  </si>
  <si>
    <t xml:space="preserve"># de acciones ejecutadas x 100
total acciones programadas </t>
  </si>
  <si>
    <t xml:space="preserve">Dentro de la formulación del Plan Institucional de Capacitación 2025 para el Ministerio de Deporte, se tuvo en cuenta el establecimiento de los ejes denominados: 
Eje mujeres, inclusión y diversidad: se establecen actividades de formación encaminadas a promover la equidad, la inclusión y el respeto a la diversidad, lo cual incluye el uso de un lenguaje claro y accesible para todos.
Eje de habilidades y competencias: estas dos áreas buscan mejorar la comunicación y la comprensión de los funcionarios vinculados en el Ministerio del Deporte en la atención a usuarios, fortaleciendo las competencias y habilidades de estos. 
Para la ejecución de estas capacitaciones se gestiona desde el GIT Talento Humano con terceras organizaciones y entidades aliadas el desarrollo de programas que permitan fortalecer estas habilidades y competencias de los funcionarios.   </t>
  </si>
  <si>
    <t>Se verificó la formulación del Plan Institucional de Capacitación (PIC) correspondiente a la vigencia 2025. Conforme al cronograma establecido, se proyecta la ejecución de actividades formativas en los ejes temáticos de mujeres, inclusión y diversidad durante los meses de junio y julio, y en el eje de habilidades y competencias durante el mes de noviembre. No obstante, con base en las evidencias documentales revisadas, no se identifica de manera específica la inclusión de procesos de capacitación dirigidos al fortalecimiento de competencias en lenguaje claro para los servidores públicos del Ministerio del Deporte.
Nota: Se recomienda estructurar la programación de la oferta de capacitación para cada uno de los ejes temáticos, incluyendo de manera explícita actividades orientadas al fortalecimiento de competencias en lenguaje claro. Asimismo, se sugiere que la ejecución de dichas capacitaciones sea distribuida de manera equilibrada a lo largo del año, evitando su concentración en el último mes de la vigencia, con el propósito de facilitar una mayor participación de los servidores públicos y prevenir interferencias con las actividades asociadas al cierre de gestión institucional.
Los soportes se visualizan en el siguiente enlace: 
https://coldeportes.sharepoint.com/:f:/r/sites/oficinaasesoraplaneacion/Documentos%20compartidos/OAP/2.%20GIT%20Planeaci%C3%B3n%20y%20Gesti%C3%B3n/Vigencia%202025/16.%20Programa%20de%20Transparencia%20y%20%C3%89tica%20P%C3%BAblica/Componente%204.%20Transparencia%20y%20Acceso%20a%20la%20Informaci%C3%B3n/4.1?csf=1&amp;web=1&amp;e=MDeIhe</t>
  </si>
  <si>
    <t>4.2</t>
  </si>
  <si>
    <t xml:space="preserve">Formular,  ejecutar y evaluar dentro del Plan Integral de Capacitación una oferta educativa para los funcionarios en Lengua de Señas Colombiana, con el propósito de desarrollar destrezas y habilidades para contribuir a una atención inclusiva. </t>
  </si>
  <si>
    <t>Se verificó la formulación del Plan Institucional de Capacitación (PIC) para la vigencia 2025, así como la gestión realizada por el Grupo Interno de Trabajo de Talento Humano, mediante comunicación enviada por correo electrónico al Instituto Nacional para Sordos (INSOR), en la cual se solicitó la inclusión de una capacitación en lenguaje de señas. En respuesta, dicha entidad ofreció el taller presencial titulado "Conociendo la cultura sorda", con una duración de tres (3) horas, programado para el mes de noviembre de la presente vigencia. No obstante, si bien se cuenta con la programación de esta actividad, la cercanía temporal con el cierre del año limita el margen disponible para desarrollar adecuadamente las fases de ejecución y evaluación de la capacitación.
En este sentido, se sugiere ajustar la programación con el fin de garantizar el cumplimiento efectivo de todas las etapas del proceso formativo. Los soportes de la actividad se visualizan en el siguiente enlace: 
https://coldeportes.sharepoint.com/:f:/r/sites/oficinaasesoraplaneacion/Documentos%20compartidos/OAP/2.%20GIT%20Planeaci%C3%B3n%20y%20Gesti%C3%B3n/Vigencia%202025/16.%20Programa%20de%20Transparencia%20y%20%C3%89tica%20P%C3%BAblica/Componente%204.%20Transparencia%20y%20Acceso%20a%20la%20Informaci%C3%B3n/4.2?csf=1&amp;web=1&amp;e=hnvYpc</t>
  </si>
  <si>
    <t>4.3</t>
  </si>
  <si>
    <t xml:space="preserve">Promoveer la participación de los funcionarios y contratistas, en la capacitación virtual " Discapacidad e inclusión laboral - Pacto productividad" establecida por la Función Pública  </t>
  </si>
  <si>
    <t xml:space="preserve">3 Piezas comunicativas difundidas de promoción del curso virtual </t>
  </si>
  <si>
    <t xml:space="preserve"># de piezas comunicativas realizadas y difundidas x 100
total de piezas comunicativas difundidas programadas </t>
  </si>
  <si>
    <t>31/04/2025
31/08/2025
31/12/2025</t>
  </si>
  <si>
    <t xml:space="preserve">Desde la oficina del GIT Talento Humano se proyectó y remitió la circular 009 del 15 de mayo de 2025, que tienen por asunto Desarrollo de cursos de formación virtual – Plan Institucional de Capacitación.  </t>
  </si>
  <si>
    <t>Se verificó la Circular Interna No. 009 del 15 de mayo de 2025, mediante la cual se establecen los lineamientos para el desarrollo de cursos de formación virtual, expedida por la Secretaría General del Ministerio del Deporte. En dicho acto administrativo se promueve la participación en el curso virtual “Discapacidad e Inclusión Laboral – Pacto Productividad”, ofertado por el Departamento Administrativo de la Función Pública (DAFP). 
Sin embargo, no se evidencian piezas gráficas o materiales de divulgación que respalden la socialización de esta circular entre los servidores públicos y colaboradores de la entidad. En consecuencia, se sugiere diseñar y difundir piezas gráficas durante el segundo semestre de la vigencia, con el fin de fortalecer la difusión y promover una mayor participación en la oferta formativa.
Los soportes se visualizan en el siguiente enlace:
https://coldeportes.sharepoint.com/:f:/r/sites/oficinaasesoraplaneacion/Documentos%20compartidos/OAP/2.%20GIT%20Planeaci%C3%B3n%20y%20Gesti%C3%B3n/Vigencia%202025/16.%20Programa%20de%20Transparencia%20y%20%C3%89tica%20P%C3%BAblica/Componente%204.%20Transparencia%20y%20Acceso%20a%20la%20Informaci%C3%B3n/4.3?csf=1&amp;web=1&amp;e=iIconZ</t>
  </si>
  <si>
    <t xml:space="preserve">Subcomponente 5     
Monitoreo del Acceso a la Información Pública                                                                                    </t>
  </si>
  <si>
    <t>Realizar la evaluación de los componentes de la matriz ITA -PTEP 2025</t>
  </si>
  <si>
    <t>Un (1) informe de Seguimiento ITA</t>
  </si>
  <si>
    <t>GIT Comunicaciones
GIT TICs</t>
  </si>
  <si>
    <t>Equipo de Auditores de la OCI Equipos de Cómputo
GESDOC Herramientas de trabajo colaborativo y en la nube</t>
  </si>
  <si>
    <t>Número de informes de Seguimiento ITA</t>
  </si>
  <si>
    <t>Se realizó y publicó el informe: " Seguimiento Ley de Transparencia y de Acceso a la Información Pública" con GESDOC No. 2025IE0006094
Publicación web: https://www.mindeporte.gov.co/recursos_user/2025/CONTROL_INTERNO/julio/Informe_seguimiento_Ley_de_Transparencia_septiembre_2024_a_mayo_2025.pdf</t>
  </si>
  <si>
    <t>Se verificó la publicación del informe correspondiente a la Ley de Transparencia y del Derecho de Acceso a la Información Pública, con fecha del 4 de julio de 2025, emitido por la Oficina de Control Interno . Dentro de los resultados presentados, no se identifican acciones de mejora orientadas al fortalecimiento de los procesos institucionales frente al cumplimiento de la normativa aplicable, en relación con el seguimiento al Índice de Transparencia y Acceso a la Información (ITA). No obstante, se resalta que los resultados de cumplimiento serán reflejados en el aplicativo dispuesto por la Procuraduría General de la Nación, una vez se realice el cargue de la matriz en los plazos establecidos en la Directiva 009 del 3 de julio de 2025. Los soportes se visualizan en el siguiente enlace: 
https://www.mindeporte.gov.co/control-rendicion-cuentas/sistema-control-interno/ley-1712-2014-transparencia-acceso-informacion-publica</t>
  </si>
  <si>
    <t>Realizar seguimiento y monitoreo a la información mínima que se debe publicar en la sección de transparencia y acceso a la información pública de acuerdo a lo definido en la ley 1712 de 2014 y sus decretos reglamentarios</t>
  </si>
  <si>
    <t>Veinte (20) reuniones de seguimiento</t>
  </si>
  <si>
    <t>Comunicaciones</t>
  </si>
  <si>
    <t>(Número de sesiones de seguimiento realizadas / Número de sesiones de seguimiento programadas)*100</t>
  </si>
  <si>
    <t>Se realizó el seguimiento y monitoreo a la información mínima que debe estar publicada en la sección de transparencia. Se llevaron a cabo 20 reuniones de seguimiento.
https://coldeportes.sharepoint.com/:f:/s/oficinaasesoraplaneacion/EvOq4sz9Oy9EhFjRg_NVxS4BT5y8AyuCVL4VDvxI7D6cBg?e=Ex007B</t>
  </si>
  <si>
    <t>Se evidenció el seguimiento efectuado por los Grupos Internos de Trabajo de Comunicaciones y de Servicio Integral al Ciudadano respecto al cumplimiento de la obligación de publicar la información mínima en la sección de Transparencia y Acceso a la Información Pública, conforme a lo establecido en la Ley 1712 de 2014. Dicha verificación se encuentra respaldada en el informe de cumplimiento, en el cual se relacionan un total de veinte (20) mesas de trabajo realizadas con las distintas dependencias del Ministerio del Deporte, discriminadas de la siguiente manera: Contratación, Jurídica, Planeación (2), Comunicaciones, Control Interno, Servicio Integral al Ciudadano (4), Talento Humano, Tecnologías de la Información y las Comunicaciones (TIC), Recursos y Herramientas, Fomento, Gestión Administrativa y Documental, Inspección, Vigilancia y Control (IVC), Organización Nacional Antidopaje (ONAD), Secretaría General, Contabilidad y Presupuesto.
Se sugiere completar el proceso de suscripción de las actas que actualmente cuentan con firmas parciales por parte de los asistentes, con el propósito de formalizar las decisiones adoptadas y los temas tratados durante las sesiones, en cumplimiento de los principios de legalidad, trazabilidad y veracidad documental. Se visualiza en el siguiente enlace: 
https://coldeportes.sharepoint.com/:f:/r/sites/oficinaasesoraplaneacion/Documentos%20compartidos/OAP/2.%20GIT%20Planeaci%C3%B3n%20y%20Gesti%C3%B3n/Vigencia%202025/16.%20Programa%20de%20Transparencia%20y%20%C3%89tica%20P%C3%BAblica/Componente%204.%20Transparencia%20y%20Acceso%20a%20la%20Informaci%C3%B3n/5.2?csf=1&amp;web=1&amp;e=cfj0S9</t>
  </si>
  <si>
    <t>Componente 5. Estado Abierto</t>
  </si>
  <si>
    <t>1. Apertura de datos para los ciudadanos y grupos de interés</t>
  </si>
  <si>
    <t>Realizar un diagnóstico para identificar y priorizar los conjuntos de datos relevantes para los ciudadanos y grupos de interés.</t>
  </si>
  <si>
    <t>Informe del diagnóstico y listado de conjuntos de datos priorizados</t>
  </si>
  <si>
    <t>GIT TICs</t>
  </si>
  <si>
    <t>Direcciones Misionales del Ministerio.</t>
  </si>
  <si>
    <t>Numero de conjunto de datos identificado/ Numero de conjuntos de datos priorizados *100</t>
  </si>
  <si>
    <t>A la fecha, no se reporta avance por parte de la primera línea de defensa.Se resalta que la actividad tiene como fecha de programación el 30 de agosto de 2025.</t>
  </si>
  <si>
    <t>Limpiar y normalizar los conjuntos de datos priorizados para garantizar su calidad y precisión.</t>
  </si>
  <si>
    <t>informe de Datos limpios y normalizados</t>
  </si>
  <si>
    <t>Conjuntos de datos limpios y normalizados / Conjuntos de datos priorizados *100</t>
  </si>
  <si>
    <t>31/09/2025</t>
  </si>
  <si>
    <t>A la fecha, no se reporta avance por parte de la primera línea de defensa.Se resalta que la actividad tiene como fecha de programación el 31 de septiembre de 2025.</t>
  </si>
  <si>
    <t>Clasificar y etiquetar los datos para facilitar su búsqueda y uso.</t>
  </si>
  <si>
    <t>Informe de los datos clasificados y etiquetados</t>
  </si>
  <si>
    <t xml:space="preserve">Numero de conjuntos de datos clasificados y etiquetados / Numero Total de conjuntos de datos identificados * 100
</t>
  </si>
  <si>
    <t>A la fecha, no se reporta avance por parte de la primera línea de defensa.Se resalta que la actividad tiene como fecha de programación el 31 de octubre de 2025.</t>
  </si>
  <si>
    <t>Desarrollar metadatos para proporcionar contexto y facilitar la comprensión de los datos</t>
  </si>
  <si>
    <t>informe de los metadatos desarrollados</t>
  </si>
  <si>
    <t xml:space="preserve">Numero de conjuntos de datos con metadatos desarrollados / Numero total de conjuntos de datos identificado * 100
​
 </t>
  </si>
  <si>
    <t>31/11/2025</t>
  </si>
  <si>
    <t>A la fecha, no se reporta avance por parte de la primera línea de defensa.Se resalta que la actividad tiene como fecha de programación el 31 de noviembre de 2025.</t>
  </si>
  <si>
    <t>Evaluar la seguridad y privacidad de los datos para evitar la divulgación de información sensible</t>
  </si>
  <si>
    <t>Informe con la evaluación de seguridad completada</t>
  </si>
  <si>
    <t>Numero de no conformidades resueltas /Numero total de no conformiddes detectadas * 100</t>
  </si>
  <si>
    <t>A la fecha, no se reporta avance por parte de la primera línea de defensa.Se resalta que la actividad tiene como fecha de programación el 30 de diciembre de 2025.</t>
  </si>
  <si>
    <t>1.6</t>
  </si>
  <si>
    <t>Presentar los conjuntos de datos priorizados para su aprobacion al comité institucional de gestion y desempeño</t>
  </si>
  <si>
    <t>Informe preliminar con el conjunto de datos aprobado.</t>
  </si>
  <si>
    <t>GIT TICs  comité institucional de gestion y desempeño</t>
  </si>
  <si>
    <t xml:space="preserve">Numero de conjuntos de datos presentados al comité / Numero de conjuntos de datos aprobados por el comité * 100
</t>
  </si>
  <si>
    <t>A la fecha, no se reporta avance por parte de la primera línea de defensa.Se resalta que la actividad tiene como fecha de programación el 31 de diciembre de 2025.</t>
  </si>
  <si>
    <t>2. Entrega de información en lenguaje sencillo que de cuenta de la gestión institucional</t>
  </si>
  <si>
    <t xml:space="preserve">Elaborar una campaña para el fortecimiento del lenguaje incluyente con enfoque diferencial </t>
  </si>
  <si>
    <t>Una campaña elaborada y divulgada</t>
  </si>
  <si>
    <t xml:space="preserve">GIT Comunicaciones </t>
  </si>
  <si>
    <t>GIT Servicio Integral al Ciudadano</t>
  </si>
  <si>
    <t>porcentaje de implementacion</t>
  </si>
  <si>
    <t xml:space="preserve">Se elaboró y divulgó una campaña para el fortalecimiento del lenguaje incluyente, con enfoque diferencial. Se donominó. El Lenguaje Sí Importa.
https://coldeportes.sharepoint.com/:f:/s/oficinaasesoraplaneacion/EprXlAm-iRNNiGA6vqPC6CYB-y3zKfDNyxpwFPs-yqRAGA?e=2cwhwy
https://coldeportes.sharepoint.com/:f:/s/oficinaasesoraplaneacion/EprXlAm-iRNNiGA6vqPC6CYB-y3zKfDNyxpwFPs-yqRAGA?e=1Ia1lA
</t>
  </si>
  <si>
    <t>Para la actividad “Elaborar una campaña para el fortalecimiento del lenguaje incluyente con enfoque diferencial”, se adjunta como soporte un archivo en formato PDF que documenta las acciones implementadas en desarrollo de la campaña.</t>
  </si>
  <si>
    <t>3. Apertura de la información presupuestal institucional y de resultados</t>
  </si>
  <si>
    <t>Revision de la estandarizacion de la estrucutura donde se esta reportando la informacion para datos abiertos.</t>
  </si>
  <si>
    <t>informe de la revision realizada a la estructura de los reportes de los datos</t>
  </si>
  <si>
    <t>GIT TICs - GIT Gestion Presupuestal</t>
  </si>
  <si>
    <t xml:space="preserve"> GIT Gestion Presupuestal</t>
  </si>
  <si>
    <t xml:space="preserve">Numero total de datos identificado / Numero total de datos identificado para apertura * 100
</t>
  </si>
  <si>
    <t>Se elaboró el informe de la revision realizada a la estructura de los reportes de los datos abiertos.</t>
  </si>
  <si>
    <t>Para la actividad “Revision de la estandarizacion de la estrucutura donde se esta reportando la informacion para datos abiertos”, se adjunta como soporte un archivo en formato PDF denominado Informe de los datos identificado a aperturar.</t>
  </si>
  <si>
    <t>Verificar si se deben aperturar en datos.gov.co</t>
  </si>
  <si>
    <t>Informe del los datos identificado a aperturar</t>
  </si>
  <si>
    <t xml:space="preserve">Numero de datos a aperturar / Numero de datos aperturados * 100
</t>
  </si>
  <si>
    <t>Se elaboró el informe de los datos identificado a aperturar en datos.gov.co</t>
  </si>
  <si>
    <t>Para la actividad “Verificar si se deben aperturar en datos.gov.co”, se adjunta como soporte un archivo en formato PDF denominado Informe de los datos identificado a aperturar.</t>
  </si>
  <si>
    <t>Presentacion de los datos revisado para su publicacion</t>
  </si>
  <si>
    <t>Informe de los datos revisado para su publicacion</t>
  </si>
  <si>
    <t xml:space="preserve"> GIT Presupuesto -  comité de desempeño.</t>
  </si>
  <si>
    <t xml:space="preserve">Numero de total de informes total programado en la vigencia / Numero total de informes publicados *100
</t>
  </si>
  <si>
    <t>Se elaboró el Informe de la Presentacion de los datos revisado para su publicacion.</t>
  </si>
  <si>
    <t>Para la actividad “Presentacion de los datos revisado para su publicacion”, se adjunta como soporte un archivo en formato PDF denominado Informe de los Datos Revisados para su Publicación</t>
  </si>
  <si>
    <t>4. Estandarización de datos abiertos para intercambio de información</t>
  </si>
  <si>
    <t>Identificar y seleccionar los estándares nacionales e internacionales más adecuados para la estandarización de datos abiertos</t>
  </si>
  <si>
    <t>Listado de estándares seleccionados</t>
  </si>
  <si>
    <t>Oficina Asesora Juridica.</t>
  </si>
  <si>
    <t xml:space="preserve">Numero de datos abiertos identificados / Total de datos estandarizados
</t>
  </si>
  <si>
    <t>Desarrollar una guía de estandarización de datos abiertos que incluya las mejores prácticas y procedimientos</t>
  </si>
  <si>
    <t>Guía de estandarización desarrollada</t>
  </si>
  <si>
    <t>Nuemro de Guía desarrollada / Numero de Guia Publicada * 100</t>
  </si>
  <si>
    <t>Capacitar al personal de la organización en la guía de estandarización y en el uso de los estándares seleccionados</t>
  </si>
  <si>
    <t>programar y ejecutar  una  capacitacion de la guia diseñada para la estandarizacion de los datos abiertos</t>
  </si>
  <si>
    <t xml:space="preserve">
Numero total de capaciones programada / No total de capacitaciones ejecutadas * 100</t>
  </si>
  <si>
    <t>4.4</t>
  </si>
  <si>
    <t>Implementar los estándares de datos abiertos en los procesos de recopilación, almacenamiento y publicación de datos</t>
  </si>
  <si>
    <t>informe del procesos estandarizados implementados</t>
  </si>
  <si>
    <t>No total de estandares para datos abierto implementados  / Numero total de estandares para datos abierto idententificados * 100</t>
  </si>
  <si>
    <t>Componente 6: Legalidad e Integridad y conflicto de interés</t>
  </si>
  <si>
    <t>Subcomponente 1
Programas de gestión de integridad</t>
  </si>
  <si>
    <t xml:space="preserve">Estabecer un Plan de Trabajo encaminado al cumplimiento de la Política y el Codigo de Integridad. </t>
  </si>
  <si>
    <t>Un Plan de Trabajo de la implementación de la Política de Integridad ejecutado al 80%</t>
  </si>
  <si>
    <t xml:space="preserve">Todos los procesos </t>
  </si>
  <si>
    <t xml:space="preserve"># de actividades ejecutadas del Plan     x100
# de actividades programadas del Plan  </t>
  </si>
  <si>
    <t xml:space="preserve">Desde el GIT Talento Humano se elaboró un Plan de Acción para llevar a cabo la ejecución de actividades que fortalecerán la implementación de la Política de Integridad en la Entidad. Al cierre del primer semestre se lleva un avance de ejecución del 46%. </t>
  </si>
  <si>
    <t>Para la actividad “Establecer un plan de trabajo encaminado al cumplimiento de la Política y el Código de Integridad”, se presenta como soporte un archivo en Excel titulado “Cronograma de actividades”, en el cual se detallan 26 actividades programadas. Según lo reportado, al corte del 30 de junio se han ejecutado 4 de ellas.</t>
  </si>
  <si>
    <t>Subcomponente 2 
Promoción de la integridad en las institucionas y grupos de interés</t>
  </si>
  <si>
    <t xml:space="preserve">Realizar sensibilizaciones que permitan la apropiación de los valores del codigo de integridad en funcionarios y contratistas, por medio de pautas o comunicaciones internas. </t>
  </si>
  <si>
    <t xml:space="preserve">3 sensibilizaciones realizadas en el año frente a los valores del código de integridad </t>
  </si>
  <si>
    <t xml:space="preserve">Humanos, Tecnologicos y economicos  </t>
  </si>
  <si>
    <t xml:space="preserve"># de sensibilizaciones realizadas x 100
total de sensibilizaciones  programadas </t>
  </si>
  <si>
    <t xml:space="preserve">Se lleva a cabo desde el GIT Talento Humano con el apoyo de la Oficina de Comunicaciones la elaboración y publicación de una Pieza Comunicativa promoviendo el cumplimiento de los valores de la Empatía y Solidaridad adoptados en el Código de Integridad. </t>
  </si>
  <si>
    <t>Para la actividad “Realizar sensibilizaciones que permitan la apropiación de los valores del Código de Integridad en los funcionarios y contratistas, por medio de pautas o comunicaciones internas”, se presentan como soporte dos archivos en formato PDF que contienen piezas comunicativas alusivas a los valores de Empatía y Solidaridad.</t>
  </si>
  <si>
    <t xml:space="preserve">Subcomponente 3   
Participación en las estrategias de integridad                                                                                         </t>
  </si>
  <si>
    <t xml:space="preserve">Promoveer la participación de los funcionarios y contratistas, en la capacitación virtual " Integridad, Transparencia y Lucha contra la Corrupción" establecida por la Función Pública  </t>
  </si>
  <si>
    <t xml:space="preserve">Desde la oficina del GIT Talento Humano se proyectó y remitió la circular 009 del 15 de mayo de 2025, que tienen por asunto Desarrollo de cursos de formación virtual – Plan Institucional de Capacitación, en este se promueve realizar el curso de Transparencia y Lucha contra la corrupción. </t>
  </si>
  <si>
    <t>Para la actividad “Promover la participación de los funcionarios y contratistas en la capacitación virtual ‘Integridad, Transparencia y Lucha contra la Corrupción’, establecida por la Función Pública”, se presentan como soporte dos archivos en formato PDF que contienen la Circular Interna No. 009 del 15 de mayo de 2025, cuyo asunto es “Desarrollo de cursos de formación virtual – Plan Institucional de Capacitación”.</t>
  </si>
  <si>
    <t xml:space="preserve">Subcomponente 4.
Gestión preventiva de conflictos de interés
</t>
  </si>
  <si>
    <t xml:space="preserve">Formular, aprobar y socializar la Política de Integridad en la Entidad </t>
  </si>
  <si>
    <t>Política de Integridad con las 3 acciones ejecutadas "formulada, aprobada y socializada"</t>
  </si>
  <si>
    <t xml:space="preserve">Desde la oficina del GIT Talento Humano se proyectó el borrador de la Política de Integridad, esta fue enviada por la Coordinador de GIT TH a la Comisión de Personal para retroalimentar con sus aportes, está pendiente la aprobación y publicación de esta. </t>
  </si>
  <si>
    <t>Para la actividad “Formular, aprobar y socializar la Política de Integridad en la Entidad”, se presenta como soporte un archivo en formato PDF que contiene la trazabilidad del correo enviado a la Comisión de Personal, ASMINDEP y al GIT Servicio Integral al Ciudadano, mediante el cual se solicita la revisión del documento. Adicionalmente, se adjunta el archivo en formato Word titulado “Política de Integridad”.
Cabe resaltar que esta actividad tenía como fecha de programación el 30 de junio de 2025, plazo en el cual la política debía estar formulada, aprobada y socializada. No obstante, a la fecha, el documento continúa en etapa de revisión y no ha culminado los pasos de aprobación y socialización establecidos.</t>
  </si>
  <si>
    <t xml:space="preserve">Realizar seguimiento continuo a la publicación de los conflictos de interes de los funcionarios públicos en la plataforma SIGEP. </t>
  </si>
  <si>
    <t xml:space="preserve">Presentar 3 informes de seguimiento del registro de los Conflictos de Interes de los funcionarios, al Coordinador del GIT de talento Humano </t>
  </si>
  <si>
    <t xml:space="preserve"># de informes presentados x 100
total informes programados </t>
  </si>
  <si>
    <t xml:space="preserve">Se deberá hacer un ajuste a la actividad ya que los conflictos de interés no son los que se publican en la plataforma SIGEP, por el contrario los funcionarios deben publicar cada año la Declaración de Bienes y Rentas y para dar cumplimiento a este requisito se sacó una pieza comunicativa indicando el plazo para el reporte de este requisito. </t>
  </si>
  <si>
    <t>Para la actividad “Realizar seguimiento continuo a la publicación de los conflictos de interés de los funcionarios públicos en la plataforma SIGEP”, se presenta como soporte un archivo en formato PDF que contiene una pieza comunicativa titulada “Declaración de Bienes y Rentas”.
Sin embargo, no se evidencia soporte documental que demuestre la elaboración del informe de seguimiento sobre el registro de conflictos de interés por parte de los funcionarios, dirigido al Coordinador del GIT Talento Humano, tal como se establece en la meta de la actividad. Cabe señalar que el primer informe debía realizarse con corte al 31 de abril, y dicho soporte no se encuentra adjunto.</t>
  </si>
  <si>
    <t xml:space="preserve">Subcomponente 5     
Gestión prácticas antisoborno, antifraude                                                                                   </t>
  </si>
  <si>
    <t xml:space="preserve">Realizar campañas de practicas antisoborno y antifraude,  "Tolerancia Cero a la Corrupción" dirigidas al personal mediante piezas comunicativas internas, entre otros. </t>
  </si>
  <si>
    <t xml:space="preserve">3 sensibilizaciones realizadas en el año frente  a la  "Tolerancia Cero a la Corrupción"  </t>
  </si>
  <si>
    <t xml:space="preserve"># de sensibilizaciones realizadas.  X 100
Total de sensibilizaciones  programadas </t>
  </si>
  <si>
    <t xml:space="preserve">Se lleva a cabo desde el GIT Talento Humano con el apoyo de la Oficina de Comunicaciones la elaboración y publicación de una Pieza Comunicativa promoviendo la campaña Tolerancia cero a la Corrupción </t>
  </si>
  <si>
    <t>Para la actividad “Realizar campañas de prácticas antisoborno y antifraude, Tolerancia cero a la corrupción dirigidas al personal mediante piezas comunicativas internas, entre otros”, se presenta como soporte un archivo en formato PDF titulado “Tolerancia cero a la corrupción - Juguemos limpio - ganemos todos”.</t>
  </si>
  <si>
    <t>Componente 7: Redes Institucionales y Canales de Denuncia</t>
  </si>
  <si>
    <t>Subcomponente 1
Fortalecimiento canales de atención presencial, telefónico,
virtual y escrito</t>
  </si>
  <si>
    <t xml:space="preserve">Elaborar y difundir guía para el manejo de las denuncias por corrución contra funcionarios y contratistas del Ministerio que interponga la ciudadanía a través de los canales existentes </t>
  </si>
  <si>
    <t>Documento elaborado y difundido</t>
  </si>
  <si>
    <t>Servicio Integral al ciudadano</t>
  </si>
  <si>
    <t>Documento guía elaborado</t>
  </si>
  <si>
    <t>Se elaboró y publicó Guía para el proceso interno de denuncias por actos de corrupción y la protección de datos de los denunciantes en el Ministerio del Deporte.  Ver  https://www.mindeporte.gov.co/?idcategoria=99197</t>
  </si>
  <si>
    <t>Para la actividad “Elaborar y difundir una guía para el manejo de las denuncias por corrupción contra funcionarios y contratistas del Ministerio, interpuestas por la ciudadanía a través de los canales existentes”,  se evidencia soporte que da cuenta del cumplimiento de dicha actividad, en la página web institucional.</t>
  </si>
  <si>
    <t>Subcomponente 2 
Relación con el ciudadano y la cultura de la Legalidad</t>
  </si>
  <si>
    <t>Realizar informe estadístico de denuncias sobre presuntos actos de corrupción al interior del Ministerio del Deporte</t>
  </si>
  <si>
    <t>Dos informes
estadísticos
publicados</t>
  </si>
  <si>
    <t>GIT Servicio
Integral al
ciudadano</t>
  </si>
  <si>
    <t>Oficina Control Interno Disciplinario</t>
  </si>
  <si>
    <t>Número de
informes realizados y
publicados /
Número de informes
programados X
100</t>
  </si>
  <si>
    <t>Se reportará en el segundo semestre</t>
  </si>
  <si>
    <t>A la fecha, no se reporta avance por parte de la primera línea de defensa.Se resalta que la actividad tiene como fecha de programación el 30 de noviembre de 2025.</t>
  </si>
  <si>
    <t xml:space="preserve">Subcomponente 3   
Redes institucionales para el fortalecimiento de la prevención de actos de corrupción, transparencia, y legalidad                                                                                  </t>
  </si>
  <si>
    <t>Construir un protocolo que recoja buenas prácticas institucionales, que lleven a la prevención de actos de corrupción, transparencia y legalidad, para su divulgación</t>
  </si>
  <si>
    <t>Protocolo con las 2 acciones establecidas (elaborado y difundido)</t>
  </si>
  <si>
    <t xml:space="preserve">No sé a adelantado acciones referentes a esta actividad. </t>
  </si>
  <si>
    <t>A la fecha, no se reporta avance por parte de la primera línea de defensa.Se resalta que la actividad tiene como fecha de programación el 15 de agosto de 2025.</t>
  </si>
  <si>
    <t xml:space="preserve">Subcomponente 4.
Iniciativas de articulación institucional con redes externas
</t>
  </si>
  <si>
    <t>Participar en encuentros de intercambio de mejores prácticas, experiencias y metodologías en la identificación de casos de buenas prácticas de estrategias de anticorrupción y las diferentes formas de
erradicarlas.</t>
  </si>
  <si>
    <t>Generar dos
(2) encuentros
de intercambio
de experiencia
de buenas prácticas.</t>
  </si>
  <si>
    <t>Oficina de
Control
Interno</t>
  </si>
  <si>
    <t>(Número de encuentros
participados /
Número total de encuentros
programados) x 100.</t>
  </si>
  <si>
    <t>Según programación
divulgada por la Secretaría de Transparencia
de la Presidencia de
la República</t>
  </si>
  <si>
    <t xml:space="preserve">A la fecha la Secretaría de Transparencia
de la Presidencia de
la República no ha realizado programación de encuentros. </t>
  </si>
  <si>
    <t>A la fecha, no se reporta avance por parte de la primera línea de defensa.Se resalta que la actividad esta sujeta a la Programación divulgada por la Secretaría de Transparencia de la Presidencia de la República.</t>
  </si>
  <si>
    <t xml:space="preserve">Componente 8: Iniciativas Adicionales </t>
  </si>
  <si>
    <t xml:space="preserve">Iniciativas Adicionales </t>
  </si>
  <si>
    <t xml:space="preserve">Realizar actividades preventivas a través de la publicación o socialización de referencias disciplinarias sobre el tema conflicto de intereses
</t>
  </si>
  <si>
    <t>Dos (2) referencias disciplinarias publicadas o socializadas</t>
  </si>
  <si>
    <t xml:space="preserve">Recurso Humano 
Recursos Tecnologicos </t>
  </si>
  <si>
    <t>Número de referencias disciplinarias publicadas o socializadas</t>
  </si>
  <si>
    <t>31/05/2025
30/06/2025</t>
  </si>
  <si>
    <t>Durante los meses de mayo y junio de 2025, la Oficina de Control Interno Disciplinario realizó actividades preventivas orientadas al tema de conflicto de intereses. En el marco de estas acciones, se publicaron y socializaron dos (2) referencias disciplinarias, con el objetivo de generar conciencia en los servidores públicos sobre la importancia de prevenir y gestionar adecuadamente situaciones que puedan afectar la imparcialidad y transparencia en el ejercicio de sus funciones. Estas acciones buscan fomentar una cultura organizacional basada en la ética y el cumplimiento del deber.</t>
  </si>
  <si>
    <t>Para la actividad “Realizar actividades preventivas a través de la publicación o socialización de referencias disciplinarias sobre el tema conflicto de intereses”, se presentan como soporte dos carpetas que contienen referencias disciplinarias correspondientes a los meses de mayo y junio, acompañadas de sus respectivas piezas gráficas.
Cabe señalar que, en ambos meses, la temática abordada fue el conflicto de interés de los servidores públicos, en el marco de las acciones de sensibilización y prevención institucional.</t>
  </si>
  <si>
    <t>Realizar actividades preventivas a través de capacitaciones sobre el tema conflicto de intereses</t>
  </si>
  <si>
    <t>Dos (2) capacitaciones sobre el tema conflicto de interes</t>
  </si>
  <si>
    <t>Número de capacitaciones realizadas</t>
  </si>
  <si>
    <t>En atención a la actividad programada, me permito informar que se realizaron dos jornadas de actualización en derecho disciplinario, enfocadas en el tema de conflicto de intereses, llevadas a cabo en las siguientes fechas:
Primera jornada: 22 de mayo de 2025
Segunda jornada: 19 de junio de 2025
Estas actividades fueron desarrolladas como parte de las acciones preventivas lideradas por la Oficina de Control Interno Disciplinario, haciendo uso de los recursos humanos y tecnológicos disponibles en la entidad.</t>
  </si>
  <si>
    <t>Para la actividad “Realizar actividades preventivas a través de capacitaciones sobre el tema conflicto de intereses”, se presentan como soporte dos carpetas correspondientes a los meses de mayo y junio, que contienen: citaciones enviadas por Teams, listados de asistencia, piezas gráficas, socialización en la intranet institucional y la presentación utilizada sobre el conflicto de intereses.
Cabe señalar que, en ambos meses, las capacitaciones se enmarcaron en el tema de derecho disciplinario, con énfasis en el conflicto de intereses como aspecto fundamental en la prevención de faltas por parte de los servidores públicos.</t>
  </si>
  <si>
    <t xml:space="preserve">Informar al GIT Talento Humano el número de investigaciones disciplinarias que se adelantan en la OCID por presunto conflicto de intereses(INSUMO POLÍTICA DE INTEGRIDAD) </t>
  </si>
  <si>
    <t xml:space="preserve">Un (1) informe con el número de investigaciones disciplinarias que se adelantan en la OCID por presunto conflicto de intereses </t>
  </si>
  <si>
    <t>Número de informes presentados</t>
  </si>
  <si>
    <t xml:space="preserve">Esta acividad se encuentra programada para noviembre el 2025 </t>
  </si>
  <si>
    <t>Dar a conocer a los funcionarios y contratistas del Ministerio del Deporte la disposición de la Oficina Asesora Jurídica para brindar asesoría sobre temas relacionados con conflicto de interes y/o interpretación de la normatividad que regula dicho tema.</t>
  </si>
  <si>
    <t>Tres (3) Piezas divulgadas</t>
  </si>
  <si>
    <t>Humano, Tecnologicos</t>
  </si>
  <si>
    <t>15/04/2025
15/04/2025
30/11/2025</t>
  </si>
  <si>
    <t>La Oficina Asesora Jurídica, realizó dos divulgaciones por medio de piezas graficas “Enteráte” a funcionarios y contratistas desde el correo de comunicaciones internas sobre asesorías en conflicto de intereses. El 19 de marzo de 2025 se realizó la primera publicación y 12 de mayo de 2025 la segunda publicación. Para evidenciar el cumplimiento de esta actividad, se cargaron los archivos en la carpeta de SharePoint de la OAP dispuesta para tal fin: https://coldeportes.sharepoint.com/:x:/r/sites/oficinaasesoraplaneacion/_layouts/15/Doc.aspx?sourcedoc=%7BDCC2A128-C7C9-4B4A-92FE-B6563DAEF2C1%7D&amp;file=Plan%20monitoreo%20y%20ejecuci%C3%B3n-PTEP%202025.xlsx&amp;action=default&amp;mobileredirect=true
Nota: Se observa que en la formulación de las actividades que reposan en el archivo PTEP 2025 de la OAJ se indicó que las fechas para la realización de esta actividad son el 01/04/2025, 15/05/2025 y el 30/10/2025; sin embargo, en la presente matriz cargada en la carpeta de SharePoint para reportar el Primer Monitoreo Semestral del PTEP 2025, las fechas relacionadas son diferentes (15/04/2025, 15/04/2025 y el 30/10/2025). Por lo que se presume un error de digitación y se solicita el ajuste de las fechas para que las evidencias cargadas contrasten con las formuladas y, así, no incurrir en alguna observación en el monitoreo de la segunda y tercera línea de defensa. Esta solicitud se realizó tambien via correo el 26 de juno 2025 a la Oficina Asesora de Planeación.</t>
  </si>
  <si>
    <t>Para la actividad “Dar a conocer a los funcionarios y contratistas del Ministerio del Deporte la disposición de la Oficina Asesora Jurídica para brindar asesoría sobre temas relacionados con conflicto de intereses y/o interpretación de la normatividad que regula dicho tema”, se aporta como soporte un archivo en formato PDF que contiene una pieza comunicativa institucional.
Dichas piezas fueron divulgadas a través de correo electrónico el 19 de marzo y el  12 de mayo de 2025, informando a los servidores públicos y contratistas que la Oficina Asesora Jurídica se encuentra disponible para orientar sobre situaciones relacionadas con conflicto de intereses y su marco normativo aplicable.</t>
  </si>
  <si>
    <t>Tres informes de Seguimiento</t>
  </si>
  <si>
    <t>Informes de Seguimiento</t>
  </si>
  <si>
    <t>15/04/2025
15/08/2025
30/11/2025</t>
  </si>
  <si>
    <t>Para la actividad “Realizar seguimiento continuo a la publicación de los conflictos de interés de los funcionarios públicos en la plataforma SIGEP”, se presenta como soporte una carpeta que contiene el correo de solicitud de la pieza comunicativa titulada “Declaración de Bienes y Rentas”, así como la pieza gráfica final utilizada para su divulgación.
Sin embargo, no se evidencia en la carpeta de la actividad 1.5 el soporte correspondiente a los informes de seguimiento mencionados en la meta. Cabe señalar que en la carpeta de la actividad 1.6 se encuentra un documento titulado "Informe de seguimiento del registro de la Declaración de Bienes y Rentas y Conflicto de Interés", correspondiente al mes de abril, el cual podría estar relacionado con esta actividad.</t>
  </si>
  <si>
    <t>Realizar seguimiento mensual al cumplimiento del requisito de la ley 2013 de 2019 por parte de los funcionarios obligados a su cumplimento</t>
  </si>
  <si>
    <t xml:space="preserve">3 informes de seguimiento del registro de los Conflictos de Interes de los funcionarios, presentados al Coordinador del GIT de talento Humano </t>
  </si>
  <si>
    <t xml:space="preserve">Se lleva a cabo desde el GIT Talento Humano una revisión y verificación del cumplimiento de la ley 2013 de 2019 registro de los Conflictos de Interés en la página de la Función Pública, se elabora el informe y se envía al Coordinador del GIT Talento Humano. </t>
  </si>
  <si>
    <t>Para la actividad “Realizar seguimiento mensual al cumplimiento del requisito de la Ley 2013 de 2019 por parte de los funcionarios obligados a su cumplimiento”, se aporta como soporte dos archivos en formato PDF:
Un correo electrónico con el asunto "Verificación registro declaración de bienes y rentas y conflictos de interés".
Un informe correspondiente al mes de abril, titulado "Informe de seguimiento del registro de la Declaración de Bienes y Rentas y Conflicto de Interés"</t>
  </si>
  <si>
    <t>1.7</t>
  </si>
  <si>
    <t>Identificar trámites a racionalizar por el Ministerio del Deporte, acorde a los lineamientos definidos y en cumplimiento a la Ley 2052 de 2020.</t>
  </si>
  <si>
    <t>Un (1) informe que de cuenta de la identificación de trámites  a racionalizar en la vigencia</t>
  </si>
  <si>
    <t>Dependencias involucradas que tengan trámites a cargo</t>
  </si>
  <si>
    <t>Número de  informes presentados</t>
  </si>
  <si>
    <t>Se incorporó en infome de Servicio Integral al Ciudadano del primer trimeste el punto 6. RACIONALIZACIÓN DE TRÁMITES.  Este informe presenta un análisis sobre la racionalización de Otro Procedimiento  Administrativo-OPA- específico en la entidad, enfocado en la asesoría en lineamientos técnicos para el desarrollo de infraestructura deportiva, recreativa y  lúdica.  Se adjutan además soportes de mesas de trabajo realizadas</t>
  </si>
  <si>
    <t>Para la actividad “Identificar trámites a racionalizar por el Ministerio del Deporte, acorde con los lineamientos definidos y en cumplimiento de la Ley 2052 de 2020”, se aportan como soporte los siguientes documentos:
Archivo en formato PDF con evidencia de las mesas de trabajo desarrolladas con diferentes dependencias, orientadas a la revisión del trámite y del OPA, a cargo de los Grupos Internos de Trabajo (GIT).
Grabación de la asistencia técnica realizada el 8 de julio de 2025.
Documento en formato Word que respalda la asistencia técnica del 28 de enero de 2025.
Archivo en Excel denominado “Mesas de trabajo 2025”.
No obstante, se observa que dentro de los documentos entregados no se incluye un informe que evidencie la identificación específica de los trámites a racionalizar durante la vigencia, lo cual constituye la meta del producto establecido.</t>
  </si>
  <si>
    <t>1.8</t>
  </si>
  <si>
    <t>Formular y cargue en el SUIT la Estratégia  de Racionalización de trámites de la vigencia</t>
  </si>
  <si>
    <t>Un (1) documento con la Estrategia de trámites formulada y cargada en el SUIT</t>
  </si>
  <si>
    <t>TICS Dependencias involucradas que tengan trámites a cargo</t>
  </si>
  <si>
    <t>Tecnológicos</t>
  </si>
  <si>
    <t>(Número de documentos de la estrategias de racionalización de trámites cargados en la plataforma SUIT / Numero de estrategias de racionalización de tramites programadas en la vigencia) *100</t>
  </si>
  <si>
    <t>Se adjunta Estrategia de Racionalización de trámites publicada en SUIT</t>
  </si>
  <si>
    <t>Para la actividad “Formular y cargue en el SUIT la Estratégia  de Racionalización de trámites de la vigencia”, se presenta como soporte el siguiente documento:
Archivo en formato PDF correspondiente a la Estrategia de Racionalización de Trámites registrada en el Sistema Único de Información de Trámites (SUIT), en el cual se evidencia la OPA denominada: Asesoría en lineamientos técnicos para el desarrollo de la infraestructura deportiva, recreativa y lúdica y figura como responsable la Dirección de Recursos y Herramientas del Sistema Nacional del Deporte (SND).</t>
  </si>
  <si>
    <t>1.9</t>
  </si>
  <si>
    <t>Ejecutar las actividades definidas en la Estrategia de Racionalización de Trámites.</t>
  </si>
  <si>
    <t xml:space="preserve">Racionalizar el 100% de los trámites priorizadas en la Estrategia de Racionalización de la vigencia 2025 cargada en la plataforma SUIT.
</t>
  </si>
  <si>
    <t>Direcciones técnicas del Ministerio del Deporte</t>
  </si>
  <si>
    <t>Número de actividades ejecutadas para racionalizar los trámites priorizados en la estrategia  / Número total de actividades formuladas en la estrategia de Racionalización de Tramites del  Ministerio del Deporte)  * 100</t>
  </si>
  <si>
    <t>15/08/2025
30/11/2025</t>
  </si>
  <si>
    <t>De acuerdo a reporte de seguimiento (adjunto) y cargado en el SUIT se tiene ejecución del 20%</t>
  </si>
  <si>
    <t xml:space="preserve">
Para la actividad “Realizar monitoreo a las OPAs definidas en la Estrategia de Racionalización de Trámites”, se presenta como soporte el siguiente documento:
Archivo en formato PDF correspondiente a la Estrategia de Racionalización de Trámites registrada en el Sistema Único de Información de Trámites (SUIT), en la cual se evidencia la OPA denominada Asesoría en lineamientos técnicos para el desarrollo de la infraestructura deportiva, recreativa y lúdica, cuya responsabilidad recae en la Dirección de Recursos y Herramientas del Sistema Nacional del Deporte (SND).
Sin embargo, se resalta que la actividad tiene como fechas de programación el 15 de agosto y el 30 de noviembre de 2025, por lo cual aún no se cuenta con evidencia de su ejecución.</t>
  </si>
  <si>
    <t>1.10</t>
  </si>
  <si>
    <t>Realizar monitoreo a las OPAs definidas en la Estrategia de Racionalización de Trámites</t>
  </si>
  <si>
    <t>Tres (3) seguimientos a la estrategia de racionalización de trámites en SUIT.</t>
  </si>
  <si>
    <t>Oficina de Control Interno</t>
  </si>
  <si>
    <t>Servicio Integral al Ciudadano
Oficina Asesora de Planeación</t>
  </si>
  <si>
    <t>Jefe OCI
Equipos de Cómputo
GESDOC
Herramientas de trabajo colaborativo y en la nube
Usuario activo SUIT</t>
  </si>
  <si>
    <t>Número de seguimientos a la estrategia de racionalización de trámites en SUIT.</t>
  </si>
  <si>
    <t xml:space="preserve">16/01/2025
15/05/2025
12/09/2025   </t>
  </si>
  <si>
    <t>Se realizó monitoreo a las OPAs definidas en la Estrategia de Racionalización de Trámites, en la plataforma SUIT, por parte del Jefe de la OCI. Se anexa monitoreo de último cuatrimestre de 2024 así como el monitoreo del primer cuatrimestre de 2025.</t>
  </si>
  <si>
    <t xml:space="preserve">Para la actividad “Ejecutar las actividades definidas en la Estrategia de Racionalización de Trámites”, se presenta como soporte el siguiente documento:
</t>
  </si>
</sst>
</file>

<file path=xl/styles.xml><?xml version="1.0" encoding="utf-8"?>
<styleSheet xmlns="http://schemas.openxmlformats.org/spreadsheetml/2006/main" xmlns:mc="http://schemas.openxmlformats.org/markup-compatibility/2006" xmlns:x14ac="http://schemas.microsoft.com/office/spreadsheetml/2009/9/ac" mc:Ignorable="x14ac">
  <fonts count="27">
    <font>
      <sz val="11"/>
      <color theme="1"/>
      <name val="Calibri"/>
      <family val="2"/>
      <scheme val="minor"/>
    </font>
    <font>
      <b/>
      <sz val="11"/>
      <color theme="1"/>
      <name val="Calibri"/>
      <family val="2"/>
      <scheme val="minor"/>
    </font>
    <font>
      <sz val="12"/>
      <color theme="1"/>
      <name val="Arial"/>
      <family val="2"/>
    </font>
    <font>
      <b/>
      <sz val="11"/>
      <color theme="1"/>
      <name val="Arial"/>
      <family val="2"/>
    </font>
    <font>
      <b/>
      <sz val="9"/>
      <color theme="1"/>
      <name val="Calibri"/>
      <family val="2"/>
      <scheme val="minor"/>
    </font>
    <font>
      <sz val="10"/>
      <color rgb="FF000000"/>
      <name val="Times New Roman"/>
      <family val="1"/>
    </font>
    <font>
      <b/>
      <sz val="14"/>
      <color rgb="FF231F20"/>
      <name val="Calibri"/>
      <family val="2"/>
      <scheme val="minor"/>
    </font>
    <font>
      <b/>
      <sz val="10"/>
      <color theme="1"/>
      <name val="Calibri"/>
      <family val="2"/>
      <scheme val="minor"/>
    </font>
    <font>
      <sz val="10"/>
      <color theme="1"/>
      <name val="Calibri"/>
      <family val="2"/>
      <scheme val="minor"/>
    </font>
    <font>
      <sz val="9"/>
      <color theme="1"/>
      <name val="Calibri"/>
      <family val="2"/>
      <scheme val="minor"/>
    </font>
    <font>
      <sz val="11"/>
      <color theme="1"/>
      <name val="Arial"/>
      <family val="2"/>
    </font>
    <font>
      <b/>
      <sz val="9"/>
      <color theme="1"/>
      <name val="Arial"/>
      <family val="2"/>
    </font>
    <font>
      <b/>
      <sz val="11"/>
      <color rgb="FF231F20"/>
      <name val="Arial"/>
      <family val="2"/>
    </font>
    <font>
      <b/>
      <sz val="10"/>
      <color rgb="FF231F20"/>
      <name val="Calibri"/>
      <family val="2"/>
      <scheme val="minor"/>
    </font>
    <font>
      <u/>
      <sz val="11"/>
      <color theme="10"/>
      <name val="Calibri"/>
      <family val="2"/>
      <scheme val="minor"/>
    </font>
    <font>
      <b/>
      <sz val="12"/>
      <color theme="1"/>
      <name val="Arial"/>
      <family val="2"/>
    </font>
    <font>
      <sz val="10"/>
      <color theme="1"/>
      <name val="Arial"/>
      <family val="2"/>
    </font>
    <font>
      <b/>
      <sz val="10"/>
      <color theme="1"/>
      <name val="Arial"/>
      <family val="2"/>
    </font>
    <font>
      <sz val="11"/>
      <color theme="1"/>
      <name val="Calibri"/>
      <family val="2"/>
      <scheme val="minor"/>
    </font>
    <font>
      <sz val="10"/>
      <name val="Arial"/>
      <family val="2"/>
    </font>
    <font>
      <sz val="10"/>
      <color rgb="FF000000"/>
      <name val="Arial"/>
      <family val="2"/>
    </font>
    <font>
      <sz val="10"/>
      <color rgb="FF242424"/>
      <name val="Aptos Narrow"/>
      <family val="2"/>
    </font>
    <font>
      <sz val="12"/>
      <color theme="1"/>
      <name val="Calibri"/>
      <family val="2"/>
      <scheme val="minor"/>
    </font>
    <font>
      <b/>
      <sz val="10"/>
      <color theme="0"/>
      <name val="Arial"/>
      <family val="2"/>
    </font>
    <font>
      <sz val="9"/>
      <color rgb="FF000000"/>
      <name val="Arial"/>
      <family val="2"/>
    </font>
    <font>
      <sz val="11"/>
      <color rgb="FF000000"/>
      <name val="Arial"/>
      <family val="2"/>
    </font>
    <font>
      <sz val="11"/>
      <color rgb="FF000000"/>
      <name val="Arial"/>
      <family val="2"/>
    </font>
  </fonts>
  <fills count="10">
    <fill>
      <patternFill patternType="none"/>
    </fill>
    <fill>
      <patternFill patternType="gray125"/>
    </fill>
    <fill>
      <patternFill patternType="solid">
        <fgColor theme="0" tint="-0.249977111117893"/>
        <bgColor rgb="FF000000"/>
      </patternFill>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1" tint="0.34998626667073579"/>
        <bgColor rgb="FF000000"/>
      </patternFill>
    </fill>
    <fill>
      <patternFill patternType="solid">
        <fgColor theme="0" tint="-0.249977111117893"/>
        <bgColor indexed="64"/>
      </patternFill>
    </fill>
    <fill>
      <patternFill patternType="solid">
        <fgColor rgb="FFFFFFFF"/>
        <bgColor rgb="FF000000"/>
      </patternFill>
    </fill>
  </fills>
  <borders count="6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rgb="FF000000"/>
      </right>
      <top style="medium">
        <color indexed="64"/>
      </top>
      <bottom style="medium">
        <color indexed="64"/>
      </bottom>
      <diagonal/>
    </border>
    <border>
      <left/>
      <right style="thin">
        <color rgb="FF000000"/>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rgb="FF000000"/>
      </top>
      <bottom/>
      <diagonal/>
    </border>
    <border>
      <left style="medium">
        <color rgb="FF000000"/>
      </left>
      <right/>
      <top style="medium">
        <color rgb="FF000000"/>
      </top>
      <bottom/>
      <diagonal/>
    </border>
    <border>
      <left/>
      <right style="medium">
        <color indexed="64"/>
      </right>
      <top style="medium">
        <color rgb="FF000000"/>
      </top>
      <bottom/>
      <diagonal/>
    </border>
    <border>
      <left style="medium">
        <color rgb="FF000000"/>
      </left>
      <right/>
      <top/>
      <bottom/>
      <diagonal/>
    </border>
    <border>
      <left style="medium">
        <color indexed="64"/>
      </left>
      <right style="thin">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rgb="FF000000"/>
      </left>
      <right style="medium">
        <color indexed="64"/>
      </right>
      <top style="medium">
        <color rgb="FF000000"/>
      </top>
      <bottom style="medium">
        <color rgb="FF000000"/>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style="medium">
        <color indexed="64"/>
      </top>
      <bottom style="medium">
        <color indexed="64"/>
      </bottom>
      <diagonal/>
    </border>
    <border>
      <left style="medium">
        <color rgb="FF000000"/>
      </left>
      <right style="medium">
        <color indexed="64"/>
      </right>
      <top/>
      <bottom/>
      <diagonal/>
    </border>
    <border>
      <left style="medium">
        <color indexed="64"/>
      </left>
      <right style="medium">
        <color indexed="64"/>
      </right>
      <top style="thin">
        <color rgb="FF000000"/>
      </top>
      <bottom style="medium">
        <color rgb="FF000000"/>
      </bottom>
      <diagonal/>
    </border>
    <border>
      <left/>
      <right style="thin">
        <color rgb="FF000000"/>
      </right>
      <top style="medium">
        <color rgb="FF000000"/>
      </top>
      <bottom style="medium">
        <color indexed="64"/>
      </bottom>
      <diagonal/>
    </border>
    <border>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style="thin">
        <color indexed="64"/>
      </top>
      <bottom style="thin">
        <color indexed="64"/>
      </bottom>
      <diagonal/>
    </border>
    <border>
      <left style="thin">
        <color rgb="FF000000"/>
      </left>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right/>
      <top style="medium">
        <color rgb="FF000000"/>
      </top>
      <bottom style="medium">
        <color rgb="FF000000"/>
      </bottom>
      <diagonal/>
    </border>
    <border>
      <left/>
      <right/>
      <top style="thin">
        <color rgb="FF000000"/>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thin">
        <color indexed="64"/>
      </left>
      <right/>
      <top style="medium">
        <color indexed="64"/>
      </top>
      <bottom style="medium">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rgb="FF000000"/>
      </bottom>
      <diagonal/>
    </border>
    <border>
      <left style="medium">
        <color indexed="64"/>
      </left>
      <right/>
      <top style="thin">
        <color rgb="FF000000"/>
      </top>
      <bottom/>
      <diagonal/>
    </border>
    <border>
      <left style="thin">
        <color rgb="FF000000"/>
      </left>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0" fontId="5" fillId="0" borderId="0"/>
    <xf numFmtId="0" fontId="14" fillId="0" borderId="0"/>
    <xf numFmtId="9" fontId="18" fillId="0" borderId="0"/>
  </cellStyleXfs>
  <cellXfs count="351">
    <xf numFmtId="0" fontId="0" fillId="0" borderId="0" xfId="0"/>
    <xf numFmtId="0" fontId="0" fillId="0" borderId="0" xfId="0" applyProtection="1">
      <protection locked="0"/>
    </xf>
    <xf numFmtId="0" fontId="2" fillId="0" borderId="0" xfId="0" applyFont="1" applyAlignment="1">
      <alignment horizontal="center"/>
    </xf>
    <xf numFmtId="0" fontId="10" fillId="0" borderId="9" xfId="0" applyFont="1" applyBorder="1"/>
    <xf numFmtId="0" fontId="2" fillId="0" borderId="0" xfId="0" applyFont="1"/>
    <xf numFmtId="0" fontId="2" fillId="0" borderId="10" xfId="0" applyFont="1" applyBorder="1"/>
    <xf numFmtId="0" fontId="3" fillId="8" borderId="40" xfId="0" applyFont="1" applyFill="1" applyBorder="1" applyAlignment="1">
      <alignment horizontal="center" vertical="center"/>
    </xf>
    <xf numFmtId="9" fontId="10" fillId="0" borderId="23" xfId="3" applyFont="1" applyBorder="1" applyAlignment="1">
      <alignment horizontal="center" vertical="center" wrapText="1"/>
    </xf>
    <xf numFmtId="9" fontId="10" fillId="0" borderId="6" xfId="0" applyNumberFormat="1" applyFont="1" applyBorder="1" applyAlignment="1">
      <alignment horizontal="center" vertical="center" wrapText="1"/>
    </xf>
    <xf numFmtId="9" fontId="10" fillId="0" borderId="20" xfId="0" applyNumberFormat="1" applyFont="1" applyBorder="1" applyAlignment="1">
      <alignment horizontal="center" vertical="center" wrapText="1"/>
    </xf>
    <xf numFmtId="9" fontId="15" fillId="8" borderId="24" xfId="3" applyFont="1" applyFill="1" applyBorder="1" applyAlignment="1">
      <alignment horizontal="center" wrapText="1"/>
    </xf>
    <xf numFmtId="9" fontId="15" fillId="8" borderId="27" xfId="0" applyNumberFormat="1" applyFont="1" applyFill="1" applyBorder="1" applyAlignment="1">
      <alignment horizontal="center" wrapText="1"/>
    </xf>
    <xf numFmtId="0" fontId="3" fillId="0" borderId="8" xfId="0" applyFont="1" applyBorder="1" applyAlignment="1">
      <alignment horizontal="left" vertical="center" wrapText="1"/>
    </xf>
    <xf numFmtId="0" fontId="7" fillId="5" borderId="15" xfId="0" applyFont="1" applyFill="1" applyBorder="1" applyAlignment="1">
      <alignment horizontal="left" vertical="center" wrapText="1"/>
    </xf>
    <xf numFmtId="0" fontId="10" fillId="0" borderId="2" xfId="0" applyFont="1" applyBorder="1" applyAlignment="1">
      <alignment horizontal="center" vertical="center"/>
    </xf>
    <xf numFmtId="0" fontId="20" fillId="0" borderId="45" xfId="0" applyFont="1" applyBorder="1" applyAlignment="1">
      <alignment horizontal="justify" vertical="center" wrapText="1"/>
    </xf>
    <xf numFmtId="0" fontId="20" fillId="0" borderId="45" xfId="0" applyFont="1" applyBorder="1" applyAlignment="1">
      <alignment horizontal="center" vertical="center" wrapText="1"/>
    </xf>
    <xf numFmtId="0" fontId="20" fillId="0" borderId="58" xfId="0" applyFont="1" applyBorder="1" applyAlignment="1">
      <alignment horizontal="center" vertical="center" wrapText="1"/>
    </xf>
    <xf numFmtId="0" fontId="20" fillId="0" borderId="7" xfId="0" applyFont="1" applyBorder="1" applyAlignment="1">
      <alignment horizontal="center" vertical="center" wrapText="1"/>
    </xf>
    <xf numFmtId="14" fontId="20" fillId="0" borderId="53" xfId="0" applyNumberFormat="1" applyFont="1" applyBorder="1" applyAlignment="1">
      <alignment horizontal="center" vertical="center" wrapText="1"/>
    </xf>
    <xf numFmtId="0" fontId="10" fillId="0" borderId="5" xfId="0" applyFont="1" applyBorder="1" applyAlignment="1">
      <alignment horizontal="center" vertical="center"/>
    </xf>
    <xf numFmtId="0" fontId="16" fillId="3" borderId="15" xfId="0" applyFont="1" applyFill="1" applyBorder="1" applyAlignment="1">
      <alignment horizontal="left" vertical="center" wrapText="1"/>
    </xf>
    <xf numFmtId="0" fontId="16" fillId="3" borderId="15" xfId="0" applyFont="1" applyFill="1" applyBorder="1" applyAlignment="1">
      <alignment vertical="center" wrapText="1"/>
    </xf>
    <xf numFmtId="0" fontId="16" fillId="3" borderId="15" xfId="0" applyFont="1" applyFill="1" applyBorder="1" applyAlignment="1">
      <alignment horizontal="center" vertical="center" wrapText="1"/>
    </xf>
    <xf numFmtId="0" fontId="20" fillId="3" borderId="59" xfId="0" applyFont="1" applyFill="1" applyBorder="1" applyAlignment="1">
      <alignment horizontal="center" vertical="center" wrapText="1"/>
    </xf>
    <xf numFmtId="14" fontId="16" fillId="3" borderId="6"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6" fillId="3" borderId="7" xfId="0" applyFont="1" applyFill="1" applyBorder="1" applyAlignment="1">
      <alignment horizontal="left" vertical="center" wrapText="1"/>
    </xf>
    <xf numFmtId="0" fontId="16" fillId="3" borderId="7" xfId="0" applyFont="1" applyFill="1" applyBorder="1" applyAlignment="1">
      <alignment vertical="center" wrapText="1"/>
    </xf>
    <xf numFmtId="0" fontId="16" fillId="3" borderId="7" xfId="0" applyFont="1" applyFill="1" applyBorder="1" applyAlignment="1">
      <alignment horizontal="center" vertical="center" wrapText="1"/>
    </xf>
    <xf numFmtId="0" fontId="20" fillId="3" borderId="1" xfId="0" applyFont="1" applyFill="1" applyBorder="1" applyAlignment="1">
      <alignment horizontal="center" vertical="center" wrapText="1"/>
    </xf>
    <xf numFmtId="14" fontId="16" fillId="3" borderId="3" xfId="0" applyNumberFormat="1" applyFont="1" applyFill="1" applyBorder="1" applyAlignment="1">
      <alignment horizontal="center" vertical="center" wrapText="1"/>
    </xf>
    <xf numFmtId="0" fontId="10" fillId="0" borderId="8" xfId="0" applyFont="1" applyBorder="1" applyAlignment="1">
      <alignment horizontal="center" vertical="center"/>
    </xf>
    <xf numFmtId="0" fontId="16" fillId="3" borderId="16" xfId="0" applyFont="1" applyFill="1" applyBorder="1" applyAlignment="1">
      <alignment horizontal="left" vertical="center" wrapText="1"/>
    </xf>
    <xf numFmtId="0" fontId="16" fillId="3" borderId="16" xfId="0" applyFont="1" applyFill="1" applyBorder="1" applyAlignment="1">
      <alignment horizontal="center" vertical="center" wrapText="1"/>
    </xf>
    <xf numFmtId="0" fontId="16" fillId="3" borderId="11" xfId="0" applyFont="1" applyFill="1" applyBorder="1" applyAlignment="1">
      <alignment horizontal="left" vertical="center" wrapText="1"/>
    </xf>
    <xf numFmtId="0" fontId="16" fillId="3" borderId="12" xfId="0" applyFont="1" applyFill="1" applyBorder="1" applyAlignment="1">
      <alignment horizontal="center" vertical="center" wrapText="1"/>
    </xf>
    <xf numFmtId="0" fontId="0" fillId="0" borderId="0" xfId="0" applyAlignment="1" applyProtection="1">
      <alignment horizontal="left"/>
      <protection locked="0"/>
    </xf>
    <xf numFmtId="0" fontId="10" fillId="0" borderId="7" xfId="0" applyFont="1" applyBorder="1" applyAlignment="1">
      <alignment horizontal="center" vertical="center"/>
    </xf>
    <xf numFmtId="0" fontId="16" fillId="3" borderId="3" xfId="0" applyFont="1" applyFill="1" applyBorder="1" applyAlignment="1">
      <alignment horizontal="left" vertical="center" wrapText="1"/>
    </xf>
    <xf numFmtId="0" fontId="16" fillId="3" borderId="12" xfId="0" applyFont="1" applyFill="1" applyBorder="1" applyAlignment="1">
      <alignment horizontal="left" vertical="center" wrapText="1"/>
    </xf>
    <xf numFmtId="0" fontId="16" fillId="3" borderId="16" xfId="0" applyFont="1" applyFill="1" applyBorder="1" applyAlignment="1">
      <alignment vertical="center" wrapText="1"/>
    </xf>
    <xf numFmtId="14" fontId="16" fillId="3" borderId="12" xfId="0" applyNumberFormat="1" applyFont="1" applyFill="1" applyBorder="1" applyAlignment="1">
      <alignment horizontal="center" vertical="center" wrapText="1"/>
    </xf>
    <xf numFmtId="9" fontId="16" fillId="3" borderId="16" xfId="0" applyNumberFormat="1" applyFont="1" applyFill="1" applyBorder="1" applyAlignment="1">
      <alignment horizontal="center" vertical="center" wrapText="1"/>
    </xf>
    <xf numFmtId="0" fontId="19" fillId="3" borderId="42" xfId="0" applyFont="1" applyFill="1" applyBorder="1" applyAlignment="1">
      <alignment vertical="center" wrapText="1"/>
    </xf>
    <xf numFmtId="0" fontId="10" fillId="0" borderId="16" xfId="0" applyFont="1" applyBorder="1" applyAlignment="1">
      <alignment horizontal="center" vertical="top"/>
    </xf>
    <xf numFmtId="0" fontId="16" fillId="0" borderId="50" xfId="0" applyFont="1" applyBorder="1" applyAlignment="1">
      <alignment vertical="center" wrapText="1"/>
    </xf>
    <xf numFmtId="0" fontId="16" fillId="0" borderId="44" xfId="0" applyFont="1" applyBorder="1" applyAlignment="1">
      <alignment horizontal="center" vertical="center" wrapText="1"/>
    </xf>
    <xf numFmtId="0" fontId="16" fillId="0" borderId="50" xfId="0" applyFont="1" applyBorder="1" applyAlignment="1">
      <alignment horizontal="center" vertical="center" wrapText="1"/>
    </xf>
    <xf numFmtId="0" fontId="21" fillId="0" borderId="44" xfId="0" applyFont="1" applyBorder="1" applyAlignment="1">
      <alignment horizontal="center" vertical="center" wrapText="1"/>
    </xf>
    <xf numFmtId="14" fontId="16" fillId="0" borderId="45" xfId="0" applyNumberFormat="1" applyFont="1" applyBorder="1" applyAlignment="1">
      <alignment horizontal="center" vertical="center" wrapText="1"/>
    </xf>
    <xf numFmtId="0" fontId="10" fillId="0" borderId="7" xfId="0" applyFont="1" applyBorder="1" applyAlignment="1">
      <alignment horizontal="center" vertical="top"/>
    </xf>
    <xf numFmtId="0" fontId="16" fillId="0" borderId="8" xfId="0" applyFont="1" applyBorder="1" applyAlignment="1">
      <alignment vertical="center" wrapText="1"/>
    </xf>
    <xf numFmtId="0" fontId="16" fillId="0" borderId="16" xfId="0" applyFont="1" applyBorder="1" applyAlignment="1">
      <alignment horizontal="center" vertical="center" wrapText="1"/>
    </xf>
    <xf numFmtId="0" fontId="16" fillId="0" borderId="8" xfId="0" applyFont="1" applyBorder="1" applyAlignment="1">
      <alignment horizontal="center" vertical="center" wrapText="1"/>
    </xf>
    <xf numFmtId="14" fontId="16" fillId="0" borderId="16" xfId="0" applyNumberFormat="1" applyFont="1" applyBorder="1" applyAlignment="1">
      <alignment horizontal="center" vertical="center" wrapText="1"/>
    </xf>
    <xf numFmtId="0" fontId="16" fillId="0" borderId="2" xfId="0" applyFont="1" applyBorder="1" applyAlignment="1">
      <alignment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14" fontId="16" fillId="0" borderId="7" xfId="0" applyNumberFormat="1" applyFont="1" applyBorder="1" applyAlignment="1">
      <alignment horizontal="center" vertical="center" wrapText="1"/>
    </xf>
    <xf numFmtId="0" fontId="16" fillId="0" borderId="7" xfId="0" applyFont="1" applyBorder="1" applyAlignment="1">
      <alignment vertical="center" wrapText="1"/>
    </xf>
    <xf numFmtId="0" fontId="20" fillId="0" borderId="16" xfId="0" applyFont="1" applyBorder="1" applyAlignment="1">
      <alignment horizontal="center" vertical="center" wrapText="1"/>
    </xf>
    <xf numFmtId="0" fontId="16" fillId="0" borderId="2" xfId="0" applyFont="1" applyBorder="1" applyAlignment="1">
      <alignment horizontal="left" vertical="center" wrapText="1"/>
    </xf>
    <xf numFmtId="0" fontId="16" fillId="0" borderId="15" xfId="0" applyFont="1" applyBorder="1" applyAlignment="1">
      <alignment horizontal="center" vertical="center" wrapText="1"/>
    </xf>
    <xf numFmtId="14" fontId="16" fillId="0" borderId="15" xfId="0" applyNumberFormat="1" applyFont="1" applyBorder="1" applyAlignment="1">
      <alignment horizontal="center" vertical="center" wrapText="1"/>
    </xf>
    <xf numFmtId="0" fontId="16" fillId="0" borderId="8" xfId="0" applyFont="1" applyBorder="1" applyAlignment="1">
      <alignment horizontal="left" vertical="center" wrapText="1"/>
    </xf>
    <xf numFmtId="0" fontId="16" fillId="0" borderId="46" xfId="0" applyFont="1" applyBorder="1" applyAlignment="1">
      <alignment horizontal="center" vertical="center" wrapText="1"/>
    </xf>
    <xf numFmtId="0" fontId="16" fillId="0" borderId="8" xfId="0" applyFont="1" applyBorder="1" applyAlignment="1">
      <alignment horizontal="justify" vertical="top" wrapText="1"/>
    </xf>
    <xf numFmtId="0" fontId="16" fillId="0" borderId="8" xfId="0" applyFont="1" applyBorder="1" applyAlignment="1">
      <alignment horizontal="justify" vertical="center" wrapText="1"/>
    </xf>
    <xf numFmtId="0" fontId="20" fillId="0" borderId="8" xfId="0" applyFont="1" applyBorder="1" applyAlignment="1">
      <alignment horizontal="justify" vertical="center" wrapText="1"/>
    </xf>
    <xf numFmtId="0" fontId="20" fillId="0" borderId="47" xfId="0" applyFont="1" applyBorder="1" applyAlignment="1">
      <alignment horizontal="center" vertical="center" wrapText="1"/>
    </xf>
    <xf numFmtId="0" fontId="19" fillId="3" borderId="50" xfId="0" applyFont="1" applyFill="1" applyBorder="1" applyAlignment="1">
      <alignment vertical="center" wrapText="1"/>
    </xf>
    <xf numFmtId="0" fontId="16" fillId="3" borderId="44" xfId="0" applyFont="1" applyFill="1" applyBorder="1" applyAlignment="1">
      <alignment horizontal="center" vertical="center" wrapText="1"/>
    </xf>
    <xf numFmtId="0" fontId="16" fillId="3" borderId="50" xfId="0" applyFont="1" applyFill="1" applyBorder="1" applyAlignment="1">
      <alignment horizontal="left" vertical="center" wrapText="1"/>
    </xf>
    <xf numFmtId="0" fontId="16" fillId="3" borderId="44" xfId="0" applyFont="1" applyFill="1" applyBorder="1" applyAlignment="1">
      <alignment horizontal="left" vertical="center" wrapText="1"/>
    </xf>
    <xf numFmtId="0" fontId="16" fillId="3" borderId="44" xfId="0" applyFont="1" applyFill="1" applyBorder="1" applyAlignment="1">
      <alignment vertical="center" wrapText="1"/>
    </xf>
    <xf numFmtId="14" fontId="16" fillId="3" borderId="44" xfId="0" applyNumberFormat="1" applyFont="1" applyFill="1" applyBorder="1" applyAlignment="1">
      <alignment horizontal="center" vertical="center" wrapText="1"/>
    </xf>
    <xf numFmtId="0" fontId="16" fillId="3" borderId="49" xfId="0" applyFont="1" applyFill="1" applyBorder="1" applyAlignment="1">
      <alignment horizontal="center" vertical="center" wrapText="1"/>
    </xf>
    <xf numFmtId="14" fontId="16" fillId="3" borderId="49" xfId="0" applyNumberFormat="1" applyFont="1" applyFill="1" applyBorder="1" applyAlignment="1">
      <alignment horizontal="center" vertical="center" wrapText="1"/>
    </xf>
    <xf numFmtId="14" fontId="16" fillId="0" borderId="7" xfId="0" applyNumberFormat="1" applyFont="1" applyBorder="1" applyAlignment="1">
      <alignment horizontal="right" vertical="center" wrapText="1"/>
    </xf>
    <xf numFmtId="0" fontId="16" fillId="0" borderId="7" xfId="0" applyFont="1" applyBorder="1" applyAlignment="1">
      <alignment horizontal="left" vertical="center" wrapText="1"/>
    </xf>
    <xf numFmtId="14" fontId="16" fillId="0" borderId="3" xfId="0" applyNumberFormat="1" applyFont="1" applyBorder="1" applyAlignment="1">
      <alignment horizontal="right" vertical="center" wrapText="1"/>
    </xf>
    <xf numFmtId="0" fontId="20" fillId="0" borderId="7" xfId="0" applyFont="1" applyBorder="1" applyAlignment="1">
      <alignment horizontal="justify" vertical="center" wrapText="1"/>
    </xf>
    <xf numFmtId="0" fontId="20" fillId="0" borderId="3" xfId="0" applyFont="1" applyBorder="1" applyAlignment="1">
      <alignment horizontal="center" vertical="center" wrapText="1"/>
    </xf>
    <xf numFmtId="14" fontId="20" fillId="0" borderId="3" xfId="0" applyNumberFormat="1" applyFont="1" applyBorder="1" applyAlignment="1">
      <alignment horizontal="center" vertical="center" wrapText="1"/>
    </xf>
    <xf numFmtId="0" fontId="20" fillId="0" borderId="16" xfId="0" applyFont="1" applyBorder="1" applyAlignment="1">
      <alignment horizontal="justify" vertical="center" wrapText="1"/>
    </xf>
    <xf numFmtId="0" fontId="20" fillId="0" borderId="12" xfId="0" applyFont="1" applyBorder="1" applyAlignment="1">
      <alignment horizontal="center" vertical="center" wrapText="1"/>
    </xf>
    <xf numFmtId="14" fontId="20" fillId="0" borderId="12" xfId="0" applyNumberFormat="1" applyFont="1" applyBorder="1" applyAlignment="1">
      <alignment horizontal="center" vertical="center" wrapText="1"/>
    </xf>
    <xf numFmtId="0" fontId="8" fillId="5" borderId="7" xfId="0" applyFont="1" applyFill="1" applyBorder="1" applyAlignment="1">
      <alignment horizontal="center" vertical="center" wrapText="1"/>
    </xf>
    <xf numFmtId="0" fontId="16" fillId="0" borderId="3" xfId="0" applyFont="1" applyBorder="1" applyAlignment="1">
      <alignment horizontal="center" vertical="center" wrapText="1"/>
    </xf>
    <xf numFmtId="0" fontId="20" fillId="0" borderId="51" xfId="0" applyFont="1" applyBorder="1" applyAlignment="1">
      <alignment horizontal="justify" vertical="center" wrapText="1"/>
    </xf>
    <xf numFmtId="0" fontId="20" fillId="0" borderId="41" xfId="0" applyFont="1" applyBorder="1" applyAlignment="1">
      <alignment horizontal="center" vertical="center" wrapText="1"/>
    </xf>
    <xf numFmtId="14" fontId="20" fillId="0" borderId="41" xfId="0" applyNumberFormat="1" applyFont="1" applyBorder="1" applyAlignment="1">
      <alignment horizontal="center" vertical="center" wrapText="1"/>
    </xf>
    <xf numFmtId="0" fontId="13" fillId="5" borderId="7" xfId="0" applyFont="1" applyFill="1" applyBorder="1" applyAlignment="1">
      <alignment horizontal="left" vertical="center" wrapText="1"/>
    </xf>
    <xf numFmtId="0" fontId="16" fillId="3" borderId="52" xfId="0" applyFont="1" applyFill="1" applyBorder="1" applyAlignment="1">
      <alignment horizontal="left" vertical="center" wrapText="1"/>
    </xf>
    <xf numFmtId="0" fontId="16" fillId="3" borderId="53" xfId="0" applyFont="1" applyFill="1" applyBorder="1" applyAlignment="1">
      <alignment horizontal="center" vertical="center" wrapText="1"/>
    </xf>
    <xf numFmtId="0" fontId="10" fillId="0" borderId="2" xfId="0" applyFont="1" applyBorder="1" applyAlignment="1">
      <alignment vertical="top"/>
    </xf>
    <xf numFmtId="0" fontId="16" fillId="0" borderId="1" xfId="0" applyFont="1" applyBorder="1" applyAlignment="1">
      <alignment vertical="center" wrapText="1"/>
    </xf>
    <xf numFmtId="0" fontId="19" fillId="0" borderId="7" xfId="0" applyFont="1" applyBorder="1" applyAlignment="1">
      <alignment horizontal="center" vertical="center" wrapText="1"/>
    </xf>
    <xf numFmtId="0" fontId="19" fillId="0" borderId="3" xfId="0" applyFont="1" applyBorder="1" applyAlignment="1">
      <alignment horizontal="center" vertical="center" wrapText="1"/>
    </xf>
    <xf numFmtId="0" fontId="20" fillId="0" borderId="7" xfId="0" applyFont="1" applyBorder="1" applyAlignment="1">
      <alignment horizontal="center" vertical="center"/>
    </xf>
    <xf numFmtId="0" fontId="19" fillId="0" borderId="54" xfId="0" applyFont="1" applyBorder="1" applyAlignment="1">
      <alignment vertical="center" wrapText="1"/>
    </xf>
    <xf numFmtId="0" fontId="19" fillId="0" borderId="55" xfId="0" applyFont="1" applyBorder="1" applyAlignment="1">
      <alignment horizontal="left" vertical="center" wrapText="1"/>
    </xf>
    <xf numFmtId="0" fontId="19" fillId="0" borderId="17" xfId="0" applyFont="1" applyBorder="1" applyAlignment="1">
      <alignment horizontal="center" vertical="center" wrapText="1"/>
    </xf>
    <xf numFmtId="0" fontId="19" fillId="0" borderId="10" xfId="0" applyFont="1" applyBorder="1" applyAlignment="1">
      <alignment horizontal="center" vertical="center" wrapText="1"/>
    </xf>
    <xf numFmtId="0" fontId="20" fillId="0" borderId="17" xfId="0" applyFont="1" applyBorder="1" applyAlignment="1">
      <alignment horizontal="center" vertical="center"/>
    </xf>
    <xf numFmtId="0" fontId="16" fillId="0" borderId="17" xfId="0" applyFont="1" applyBorder="1" applyAlignment="1">
      <alignment horizontal="center" vertical="center" wrapText="1"/>
    </xf>
    <xf numFmtId="14" fontId="19" fillId="0" borderId="17" xfId="0" applyNumberFormat="1" applyFont="1" applyBorder="1" applyAlignment="1">
      <alignment horizontal="center" vertical="center" wrapText="1"/>
    </xf>
    <xf numFmtId="0" fontId="16" fillId="0" borderId="18" xfId="0" applyFont="1" applyBorder="1" applyAlignment="1">
      <alignment horizontal="left" vertical="center" wrapText="1"/>
    </xf>
    <xf numFmtId="0" fontId="19" fillId="0" borderId="46" xfId="0" applyFont="1" applyBorder="1" applyAlignment="1">
      <alignment horizontal="center" vertical="center" wrapText="1"/>
    </xf>
    <xf numFmtId="0" fontId="16" fillId="0" borderId="20" xfId="0" applyFont="1" applyBorder="1" applyAlignment="1">
      <alignment horizontal="center" vertical="center" wrapText="1"/>
    </xf>
    <xf numFmtId="14" fontId="19" fillId="0" borderId="46" xfId="0" applyNumberFormat="1" applyFont="1" applyBorder="1" applyAlignment="1">
      <alignment horizontal="center" vertical="center" wrapText="1"/>
    </xf>
    <xf numFmtId="0" fontId="16" fillId="0" borderId="1" xfId="0" applyFont="1" applyBorder="1" applyAlignment="1">
      <alignment horizontal="left" vertical="center" wrapText="1"/>
    </xf>
    <xf numFmtId="14" fontId="19" fillId="0" borderId="7" xfId="0" applyNumberFormat="1" applyFont="1" applyBorder="1" applyAlignment="1">
      <alignment horizontal="center" vertical="center" wrapText="1"/>
    </xf>
    <xf numFmtId="0" fontId="16" fillId="0" borderId="11" xfId="0" applyFont="1" applyBorder="1" applyAlignment="1">
      <alignment horizontal="justify" vertical="center" wrapText="1"/>
    </xf>
    <xf numFmtId="0" fontId="19" fillId="0" borderId="16" xfId="0" applyFont="1" applyBorder="1" applyAlignment="1">
      <alignment horizontal="center" vertical="center" wrapText="1"/>
    </xf>
    <xf numFmtId="0" fontId="16" fillId="0" borderId="43" xfId="0" applyFont="1" applyBorder="1" applyAlignment="1">
      <alignment horizontal="center" vertical="center" wrapText="1"/>
    </xf>
    <xf numFmtId="0" fontId="16" fillId="3" borderId="1" xfId="0" applyFont="1" applyFill="1" applyBorder="1" applyAlignment="1">
      <alignment vertical="center" wrapText="1"/>
    </xf>
    <xf numFmtId="0" fontId="16" fillId="3" borderId="7" xfId="0" applyFont="1" applyFill="1" applyBorder="1" applyAlignment="1">
      <alignment horizontal="center" wrapText="1"/>
    </xf>
    <xf numFmtId="0" fontId="16" fillId="3" borderId="3" xfId="0" applyFont="1" applyFill="1" applyBorder="1" applyAlignment="1">
      <alignment horizontal="center" vertical="center" wrapText="1"/>
    </xf>
    <xf numFmtId="14" fontId="16" fillId="3" borderId="7" xfId="0" applyNumberFormat="1" applyFont="1" applyFill="1" applyBorder="1" applyAlignment="1">
      <alignment horizontal="center" vertical="center" wrapText="1"/>
    </xf>
    <xf numFmtId="0" fontId="16" fillId="3" borderId="1" xfId="0" applyFont="1" applyFill="1" applyBorder="1" applyAlignment="1">
      <alignment horizontal="left" vertical="center" wrapText="1"/>
    </xf>
    <xf numFmtId="0" fontId="16" fillId="3" borderId="7" xfId="0" applyFont="1" applyFill="1" applyBorder="1" applyAlignment="1">
      <alignment horizontal="center" vertical="top" wrapText="1"/>
    </xf>
    <xf numFmtId="0" fontId="19" fillId="3" borderId="56" xfId="0" applyFont="1" applyFill="1" applyBorder="1" applyAlignment="1">
      <alignment horizontal="left" vertical="center" wrapText="1"/>
    </xf>
    <xf numFmtId="0" fontId="19" fillId="3" borderId="36" xfId="0" applyFont="1" applyFill="1" applyBorder="1" applyAlignment="1">
      <alignment horizontal="center" vertical="center" wrapText="1"/>
    </xf>
    <xf numFmtId="14" fontId="19" fillId="3" borderId="36" xfId="0" applyNumberFormat="1" applyFont="1" applyFill="1" applyBorder="1" applyAlignment="1">
      <alignment horizontal="center" vertical="center" wrapText="1"/>
    </xf>
    <xf numFmtId="0" fontId="16" fillId="3" borderId="48" xfId="0" applyFont="1" applyFill="1" applyBorder="1" applyAlignment="1">
      <alignment horizontal="left" vertical="center" wrapText="1"/>
    </xf>
    <xf numFmtId="0" fontId="16" fillId="3" borderId="57" xfId="0" applyFont="1" applyFill="1" applyBorder="1" applyAlignment="1">
      <alignment horizontal="center" vertical="center" wrapText="1"/>
    </xf>
    <xf numFmtId="0" fontId="16" fillId="0" borderId="7" xfId="0" applyFont="1" applyBorder="1" applyAlignment="1">
      <alignment horizontal="center" vertical="center"/>
    </xf>
    <xf numFmtId="14" fontId="16" fillId="0" borderId="3" xfId="0" applyNumberFormat="1" applyFont="1" applyBorder="1" applyAlignment="1">
      <alignment horizontal="center" vertical="center" wrapText="1"/>
    </xf>
    <xf numFmtId="0" fontId="16" fillId="0" borderId="16" xfId="0" applyFont="1" applyBorder="1" applyAlignment="1">
      <alignment horizontal="center" vertical="center"/>
    </xf>
    <xf numFmtId="0" fontId="19" fillId="9" borderId="5" xfId="0" applyFont="1" applyFill="1" applyBorder="1" applyAlignment="1">
      <alignment horizontal="left" vertical="center" wrapText="1"/>
    </xf>
    <xf numFmtId="0" fontId="16" fillId="0" borderId="6" xfId="0" applyFont="1" applyBorder="1" applyAlignment="1">
      <alignment horizontal="center" vertical="center" wrapText="1"/>
    </xf>
    <xf numFmtId="0" fontId="16" fillId="0" borderId="15" xfId="0" applyFont="1" applyBorder="1" applyAlignment="1">
      <alignment vertical="center" wrapText="1"/>
    </xf>
    <xf numFmtId="14" fontId="16" fillId="0" borderId="6" xfId="0" applyNumberFormat="1" applyFont="1" applyBorder="1" applyAlignment="1">
      <alignment horizontal="center" vertical="center" wrapText="1"/>
    </xf>
    <xf numFmtId="0" fontId="16" fillId="3" borderId="2" xfId="0" applyFont="1" applyFill="1" applyBorder="1" applyAlignment="1">
      <alignment horizontal="left" vertical="center" wrapText="1"/>
    </xf>
    <xf numFmtId="0" fontId="16" fillId="3" borderId="60" xfId="0" applyFont="1" applyFill="1" applyBorder="1" applyAlignment="1">
      <alignment vertical="center" wrapText="1"/>
    </xf>
    <xf numFmtId="0" fontId="3" fillId="0" borderId="7" xfId="0" applyFont="1" applyBorder="1" applyAlignment="1">
      <alignment horizontal="left" vertical="center" wrapText="1"/>
    </xf>
    <xf numFmtId="0" fontId="2" fillId="0" borderId="11" xfId="0" applyFont="1" applyBorder="1" applyAlignment="1">
      <alignment horizontal="center"/>
    </xf>
    <xf numFmtId="0" fontId="3" fillId="0" borderId="3" xfId="0" applyFont="1" applyBorder="1" applyAlignment="1">
      <alignment horizontal="left" vertical="center" wrapText="1"/>
    </xf>
    <xf numFmtId="0" fontId="16" fillId="0" borderId="11" xfId="0" applyFont="1" applyBorder="1" applyAlignment="1">
      <alignment horizontal="center"/>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17" fillId="2" borderId="7" xfId="0" applyFont="1" applyFill="1" applyBorder="1" applyAlignment="1">
      <alignment horizontal="left" vertical="center" wrapText="1"/>
    </xf>
    <xf numFmtId="0" fontId="17" fillId="2" borderId="7" xfId="0" applyFont="1" applyFill="1" applyBorder="1" applyAlignment="1">
      <alignment horizontal="justify"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3" borderId="4" xfId="0" applyFont="1" applyFill="1" applyBorder="1" applyAlignment="1">
      <alignment vertical="center" wrapText="1"/>
    </xf>
    <xf numFmtId="0" fontId="3" fillId="3" borderId="5" xfId="0" applyFont="1" applyFill="1" applyBorder="1" applyAlignment="1">
      <alignment vertical="center" wrapText="1"/>
    </xf>
    <xf numFmtId="0" fontId="3" fillId="3" borderId="6" xfId="0" applyFont="1" applyFill="1" applyBorder="1" applyAlignment="1">
      <alignment vertical="center" wrapText="1"/>
    </xf>
    <xf numFmtId="0" fontId="3" fillId="0" borderId="12" xfId="0" applyFont="1" applyBorder="1" applyAlignment="1">
      <alignment horizontal="left" vertical="center" wrapText="1"/>
    </xf>
    <xf numFmtId="0" fontId="0" fillId="0" borderId="0" xfId="0" applyAlignment="1" applyProtection="1">
      <alignment vertical="center"/>
      <protection locked="0"/>
    </xf>
    <xf numFmtId="0" fontId="20" fillId="0" borderId="16" xfId="0" applyFont="1" applyBorder="1" applyAlignment="1">
      <alignment wrapText="1"/>
    </xf>
    <xf numFmtId="9" fontId="25" fillId="0" borderId="7" xfId="0" applyNumberFormat="1" applyFont="1" applyBorder="1" applyAlignment="1">
      <alignment horizontal="center" vertical="center" wrapText="1"/>
    </xf>
    <xf numFmtId="0" fontId="20" fillId="9" borderId="3" xfId="0" applyFont="1" applyFill="1" applyBorder="1" applyAlignment="1">
      <alignment horizontal="left" vertical="center" wrapText="1"/>
    </xf>
    <xf numFmtId="9" fontId="25" fillId="0" borderId="16" xfId="0" applyNumberFormat="1" applyFont="1" applyBorder="1" applyAlignment="1">
      <alignment horizontal="center" vertical="center" wrapText="1"/>
    </xf>
    <xf numFmtId="0" fontId="20" fillId="9" borderId="12" xfId="0" applyFont="1" applyFill="1" applyBorder="1" applyAlignment="1">
      <alignment horizontal="left" vertical="center" wrapText="1"/>
    </xf>
    <xf numFmtId="0" fontId="20" fillId="0" borderId="16" xfId="0" applyFont="1" applyBorder="1" applyAlignment="1">
      <alignment vertical="center" wrapText="1"/>
    </xf>
    <xf numFmtId="0" fontId="10" fillId="3" borderId="8" xfId="0" applyFont="1" applyFill="1" applyBorder="1" applyAlignment="1">
      <alignment horizontal="center" vertical="center" wrapText="1"/>
    </xf>
    <xf numFmtId="0" fontId="3" fillId="8" borderId="21" xfId="0" applyFont="1" applyFill="1" applyBorder="1" applyAlignment="1">
      <alignment horizontal="center" vertical="center"/>
    </xf>
    <xf numFmtId="0" fontId="3" fillId="0" borderId="15" xfId="0" applyFont="1" applyBorder="1" applyAlignment="1">
      <alignment horizontal="left" vertical="center" wrapText="1"/>
    </xf>
    <xf numFmtId="0" fontId="13" fillId="5" borderId="15" xfId="0" applyFont="1" applyFill="1" applyBorder="1" applyAlignment="1">
      <alignment horizontal="left" vertical="center" wrapText="1"/>
    </xf>
    <xf numFmtId="0" fontId="7" fillId="5" borderId="15" xfId="0" applyFont="1" applyFill="1" applyBorder="1" applyAlignment="1">
      <alignment horizontal="center" vertical="center" wrapText="1"/>
    </xf>
    <xf numFmtId="0" fontId="11" fillId="5" borderId="15" xfId="0" applyFont="1" applyFill="1" applyBorder="1" applyAlignment="1">
      <alignment horizontal="center" vertical="center" wrapText="1"/>
    </xf>
    <xf numFmtId="0" fontId="19" fillId="3" borderId="12" xfId="0" applyFont="1" applyFill="1" applyBorder="1" applyAlignment="1">
      <alignment horizontal="left" vertical="center" wrapText="1"/>
    </xf>
    <xf numFmtId="0" fontId="0" fillId="0" borderId="3" xfId="0" applyBorder="1"/>
    <xf numFmtId="0" fontId="10" fillId="0" borderId="0" xfId="0" applyFont="1"/>
    <xf numFmtId="0" fontId="10" fillId="0" borderId="10" xfId="0" applyFont="1" applyBorder="1"/>
    <xf numFmtId="0" fontId="3" fillId="8" borderId="28" xfId="0" applyFont="1" applyFill="1" applyBorder="1" applyAlignment="1">
      <alignment vertical="center"/>
    </xf>
    <xf numFmtId="0" fontId="3" fillId="8" borderId="25" xfId="0" applyFont="1" applyFill="1" applyBorder="1" applyAlignment="1">
      <alignment horizontal="center" vertical="center"/>
    </xf>
    <xf numFmtId="0" fontId="10" fillId="0" borderId="28" xfId="0" applyFont="1" applyBorder="1" applyAlignment="1">
      <alignment horizontal="center" vertical="center"/>
    </xf>
    <xf numFmtId="14" fontId="10" fillId="0" borderId="25" xfId="0" applyNumberFormat="1" applyFont="1" applyBorder="1" applyAlignment="1">
      <alignment horizontal="center" vertical="center"/>
    </xf>
    <xf numFmtId="0" fontId="16" fillId="0" borderId="28" xfId="0" applyFont="1" applyBorder="1" applyAlignment="1">
      <alignment horizontal="center" vertical="center"/>
    </xf>
    <xf numFmtId="14" fontId="16" fillId="0" borderId="25" xfId="0" applyNumberFormat="1" applyFont="1" applyBorder="1" applyAlignment="1">
      <alignment horizontal="center" vertical="center"/>
    </xf>
    <xf numFmtId="14" fontId="10" fillId="0" borderId="0" xfId="0" applyNumberFormat="1" applyFont="1"/>
    <xf numFmtId="0" fontId="10" fillId="0" borderId="0" xfId="0" applyFont="1" applyAlignment="1">
      <alignment horizontal="left" vertical="top" wrapText="1"/>
    </xf>
    <xf numFmtId="0" fontId="3" fillId="0" borderId="0" xfId="0" applyFont="1" applyAlignment="1">
      <alignment horizontal="left" vertical="center" wrapText="1"/>
    </xf>
    <xf numFmtId="0" fontId="1" fillId="4" borderId="7" xfId="0" applyFont="1" applyFill="1" applyBorder="1" applyAlignment="1">
      <alignment horizontal="center" vertical="center"/>
    </xf>
    <xf numFmtId="0" fontId="7" fillId="3" borderId="15" xfId="0" applyFont="1" applyFill="1" applyBorder="1" applyAlignment="1">
      <alignment horizontal="center" vertical="center"/>
    </xf>
    <xf numFmtId="0" fontId="3" fillId="6" borderId="15" xfId="0" applyFont="1" applyFill="1" applyBorder="1" applyAlignment="1">
      <alignment horizontal="center" vertical="center"/>
    </xf>
    <xf numFmtId="0" fontId="3" fillId="6" borderId="10" xfId="0" applyFont="1" applyFill="1" applyBorder="1" applyAlignment="1">
      <alignment horizontal="center" vertical="center"/>
    </xf>
    <xf numFmtId="0" fontId="3" fillId="6" borderId="17" xfId="0" applyFont="1" applyFill="1" applyBorder="1" applyAlignment="1">
      <alignment horizontal="center" vertical="center" wrapText="1"/>
    </xf>
    <xf numFmtId="0" fontId="3" fillId="6" borderId="10" xfId="0" applyFont="1" applyFill="1" applyBorder="1" applyAlignment="1">
      <alignment horizontal="center" vertical="center" wrapText="1"/>
    </xf>
    <xf numFmtId="9" fontId="10" fillId="0" borderId="7" xfId="3" applyFont="1" applyBorder="1" applyAlignment="1">
      <alignment horizontal="center" vertical="center" wrapText="1"/>
    </xf>
    <xf numFmtId="9" fontId="10" fillId="0" borderId="7" xfId="3" applyFont="1" applyBorder="1" applyAlignment="1">
      <alignment horizontal="center" wrapText="1"/>
    </xf>
    <xf numFmtId="0" fontId="10" fillId="0" borderId="3" xfId="0" applyFont="1" applyBorder="1" applyAlignment="1">
      <alignment wrapText="1"/>
    </xf>
    <xf numFmtId="9" fontId="10" fillId="0" borderId="7" xfId="3" applyFont="1" applyBorder="1" applyAlignment="1">
      <alignment wrapText="1"/>
    </xf>
    <xf numFmtId="0" fontId="10" fillId="0" borderId="3" xfId="0" applyFont="1" applyBorder="1" applyAlignment="1">
      <alignment vertical="top" wrapText="1"/>
    </xf>
    <xf numFmtId="14" fontId="16" fillId="0" borderId="3" xfId="0" applyNumberFormat="1" applyFont="1" applyBorder="1" applyAlignment="1">
      <alignment vertical="center" wrapText="1"/>
    </xf>
    <xf numFmtId="9" fontId="10" fillId="3" borderId="7" xfId="3" applyFont="1" applyFill="1" applyBorder="1" applyAlignment="1">
      <alignment horizontal="center" vertical="center" wrapText="1"/>
    </xf>
    <xf numFmtId="0" fontId="4" fillId="5" borderId="15" xfId="0" applyFont="1" applyFill="1" applyBorder="1" applyAlignment="1">
      <alignment horizontal="center" vertical="center" wrapText="1"/>
    </xf>
    <xf numFmtId="9" fontId="3" fillId="0" borderId="7" xfId="3" applyFont="1" applyBorder="1" applyAlignment="1">
      <alignment horizontal="center" vertical="center" wrapText="1"/>
    </xf>
    <xf numFmtId="0" fontId="20" fillId="9" borderId="3" xfId="0" applyFont="1" applyFill="1" applyBorder="1" applyAlignment="1">
      <alignment vertical="center" wrapText="1"/>
    </xf>
    <xf numFmtId="9" fontId="3" fillId="3" borderId="7" xfId="3" applyFont="1" applyFill="1" applyBorder="1" applyAlignment="1">
      <alignment horizontal="center" vertical="center" wrapText="1"/>
    </xf>
    <xf numFmtId="0" fontId="3" fillId="0" borderId="3" xfId="0" applyFont="1" applyBorder="1" applyAlignment="1">
      <alignment wrapText="1"/>
    </xf>
    <xf numFmtId="9" fontId="10" fillId="0" borderId="16" xfId="3" applyFont="1" applyBorder="1" applyAlignment="1">
      <alignment horizontal="center" vertical="center" wrapText="1"/>
    </xf>
    <xf numFmtId="9" fontId="10" fillId="3" borderId="16" xfId="3" applyFont="1" applyFill="1" applyBorder="1" applyAlignment="1">
      <alignment horizontal="center" vertical="center" wrapText="1"/>
    </xf>
    <xf numFmtId="0" fontId="10" fillId="0" borderId="12" xfId="0" applyFont="1" applyBorder="1" applyAlignment="1">
      <alignment wrapText="1"/>
    </xf>
    <xf numFmtId="0" fontId="4" fillId="5" borderId="7" xfId="0" applyFont="1" applyFill="1" applyBorder="1" applyAlignment="1">
      <alignment horizontal="center" vertical="center" wrapText="1"/>
    </xf>
    <xf numFmtId="9" fontId="0" fillId="0" borderId="0" xfId="0" applyNumberFormat="1"/>
    <xf numFmtId="9" fontId="0" fillId="0" borderId="0" xfId="3" applyFont="1" applyAlignment="1">
      <alignment horizontal="center"/>
    </xf>
    <xf numFmtId="9" fontId="0" fillId="0" borderId="0" xfId="3" applyFont="1"/>
    <xf numFmtId="9" fontId="0" fillId="0" borderId="0" xfId="0" applyNumberFormat="1" applyAlignment="1">
      <alignment horizontal="center"/>
    </xf>
    <xf numFmtId="0" fontId="7" fillId="3" borderId="22" xfId="0" applyFont="1" applyFill="1" applyBorder="1" applyAlignment="1">
      <alignment horizontal="center" vertical="center"/>
    </xf>
    <xf numFmtId="0" fontId="3" fillId="6" borderId="21" xfId="0" applyFont="1" applyFill="1" applyBorder="1" applyAlignment="1">
      <alignment horizontal="center" vertical="center"/>
    </xf>
    <xf numFmtId="0" fontId="3" fillId="6" borderId="17" xfId="0" applyFont="1" applyFill="1" applyBorder="1" applyAlignment="1">
      <alignment horizontal="center" vertical="center"/>
    </xf>
    <xf numFmtId="14" fontId="20" fillId="0" borderId="6" xfId="0" applyNumberFormat="1" applyFont="1" applyBorder="1" applyAlignment="1">
      <alignment horizontal="center" vertical="center" wrapText="1"/>
    </xf>
    <xf numFmtId="0" fontId="10" fillId="0" borderId="7" xfId="0" applyFont="1" applyBorder="1" applyAlignment="1">
      <alignment vertical="center" wrapText="1"/>
    </xf>
    <xf numFmtId="0" fontId="10" fillId="0" borderId="7" xfId="0" applyFont="1" applyBorder="1" applyAlignment="1">
      <alignment wrapText="1"/>
    </xf>
    <xf numFmtId="9" fontId="10" fillId="0" borderId="15" xfId="3" applyFont="1" applyBorder="1" applyAlignment="1">
      <alignment horizontal="center" vertical="center" wrapText="1"/>
    </xf>
    <xf numFmtId="0" fontId="25" fillId="0" borderId="15" xfId="0" applyFont="1" applyBorder="1" applyAlignment="1">
      <alignment vertical="center" wrapText="1"/>
    </xf>
    <xf numFmtId="0" fontId="10" fillId="0" borderId="6" xfId="0" applyFont="1" applyBorder="1" applyAlignment="1">
      <alignment wrapText="1"/>
    </xf>
    <xf numFmtId="9" fontId="10" fillId="0" borderId="15" xfId="3" applyFont="1" applyBorder="1" applyAlignment="1">
      <alignment horizontal="center" wrapText="1"/>
    </xf>
    <xf numFmtId="0" fontId="10" fillId="0" borderId="15" xfId="0" applyFont="1" applyBorder="1" applyAlignment="1">
      <alignment wrapText="1"/>
    </xf>
    <xf numFmtId="0" fontId="10" fillId="0" borderId="12" xfId="0" applyFont="1" applyBorder="1" applyAlignment="1">
      <alignment vertical="top" wrapText="1"/>
    </xf>
    <xf numFmtId="9" fontId="10" fillId="0" borderId="16" xfId="3" applyFont="1" applyBorder="1" applyAlignment="1">
      <alignment horizontal="center" wrapText="1"/>
    </xf>
    <xf numFmtId="0" fontId="10" fillId="0" borderId="16" xfId="0" applyFont="1" applyBorder="1" applyAlignment="1">
      <alignment vertical="top" wrapText="1"/>
    </xf>
    <xf numFmtId="9" fontId="0" fillId="0" borderId="0" xfId="0" applyNumberFormat="1" applyAlignment="1">
      <alignment horizontal="center" vertical="center"/>
    </xf>
    <xf numFmtId="0" fontId="0" fillId="0" borderId="0" xfId="0" applyAlignment="1">
      <alignment horizontal="center"/>
    </xf>
    <xf numFmtId="0" fontId="3" fillId="6" borderId="6" xfId="0" applyFont="1" applyFill="1" applyBorder="1" applyAlignment="1">
      <alignment horizontal="center" vertical="center"/>
    </xf>
    <xf numFmtId="0" fontId="3" fillId="6" borderId="15" xfId="0" applyFont="1" applyFill="1" applyBorder="1" applyAlignment="1">
      <alignment horizontal="center" vertical="center" wrapText="1"/>
    </xf>
    <xf numFmtId="0" fontId="3" fillId="6" borderId="20" xfId="0" applyFont="1" applyFill="1" applyBorder="1" applyAlignment="1">
      <alignment horizontal="center" vertical="center" wrapText="1"/>
    </xf>
    <xf numFmtId="0" fontId="10" fillId="0" borderId="7" xfId="0" applyFont="1" applyBorder="1" applyAlignment="1">
      <alignment vertical="top" wrapText="1"/>
    </xf>
    <xf numFmtId="9" fontId="3" fillId="0" borderId="16" xfId="3" applyFont="1" applyBorder="1" applyAlignment="1">
      <alignment horizontal="center" vertical="center" wrapText="1"/>
    </xf>
    <xf numFmtId="0" fontId="3" fillId="0" borderId="7" xfId="0" applyFont="1" applyBorder="1" applyAlignment="1">
      <alignment horizontal="left" vertical="top" wrapText="1"/>
    </xf>
    <xf numFmtId="2" fontId="0" fillId="0" borderId="0" xfId="0" applyNumberFormat="1"/>
    <xf numFmtId="14" fontId="20" fillId="9" borderId="12" xfId="0" applyNumberFormat="1" applyFont="1" applyFill="1" applyBorder="1" applyAlignment="1">
      <alignment horizontal="center" vertical="center" wrapText="1"/>
    </xf>
    <xf numFmtId="14" fontId="9" fillId="0" borderId="3" xfId="0" applyNumberFormat="1" applyFont="1" applyBorder="1" applyAlignment="1">
      <alignment horizontal="center" vertical="center" wrapText="1"/>
    </xf>
    <xf numFmtId="9" fontId="22" fillId="0" borderId="0" xfId="0" applyNumberFormat="1" applyFont="1" applyAlignment="1">
      <alignment horizontal="center" vertical="center"/>
    </xf>
    <xf numFmtId="0" fontId="0" fillId="0" borderId="0" xfId="0" applyAlignment="1">
      <alignment horizontal="left"/>
    </xf>
    <xf numFmtId="0" fontId="7" fillId="3" borderId="7" xfId="0" applyFont="1" applyFill="1" applyBorder="1" applyAlignment="1">
      <alignment horizontal="center" vertical="center"/>
    </xf>
    <xf numFmtId="0" fontId="3" fillId="6" borderId="7"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7"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10" fillId="0" borderId="16" xfId="0" applyFont="1" applyBorder="1" applyAlignment="1">
      <alignment vertical="center" wrapText="1"/>
    </xf>
    <xf numFmtId="0" fontId="10" fillId="0" borderId="16" xfId="0" applyFont="1" applyBorder="1" applyAlignment="1">
      <alignment wrapText="1"/>
    </xf>
    <xf numFmtId="14" fontId="16" fillId="0" borderId="16" xfId="0" applyNumberFormat="1" applyFont="1" applyBorder="1" applyAlignment="1">
      <alignment horizontal="left" vertical="center" wrapText="1"/>
    </xf>
    <xf numFmtId="0" fontId="20" fillId="0" borderId="16" xfId="0" applyFont="1" applyBorder="1" applyAlignment="1">
      <alignment horizontal="left" vertical="center" wrapText="1"/>
    </xf>
    <xf numFmtId="14" fontId="24" fillId="0" borderId="16" xfId="0" applyNumberFormat="1" applyFont="1" applyBorder="1" applyAlignment="1">
      <alignment vertical="center" wrapText="1"/>
    </xf>
    <xf numFmtId="9" fontId="10" fillId="0" borderId="12" xfId="3" applyFont="1" applyBorder="1" applyAlignment="1">
      <alignment horizontal="center" vertical="center" wrapText="1"/>
    </xf>
    <xf numFmtId="0" fontId="10" fillId="0" borderId="12" xfId="0" applyFont="1" applyBorder="1" applyAlignment="1">
      <alignment vertical="center" wrapText="1"/>
    </xf>
    <xf numFmtId="9" fontId="10" fillId="0" borderId="11" xfId="3" applyFont="1" applyBorder="1" applyAlignment="1">
      <alignment horizontal="center" vertical="center" wrapText="1"/>
    </xf>
    <xf numFmtId="0" fontId="3" fillId="3" borderId="18" xfId="0" applyFont="1" applyFill="1" applyBorder="1" applyAlignment="1">
      <alignment horizontal="center" vertical="center"/>
    </xf>
    <xf numFmtId="0" fontId="3" fillId="6" borderId="19" xfId="0" applyFont="1" applyFill="1" applyBorder="1" applyAlignment="1">
      <alignment horizontal="center" vertical="center"/>
    </xf>
    <xf numFmtId="14" fontId="16" fillId="0" borderId="7" xfId="0" applyNumberFormat="1" applyFont="1" applyBorder="1" applyAlignment="1">
      <alignment horizontal="left" vertical="center" wrapText="1"/>
    </xf>
    <xf numFmtId="14" fontId="16" fillId="0" borderId="3" xfId="0" applyNumberFormat="1" applyFont="1" applyBorder="1" applyAlignment="1">
      <alignment horizontal="left" vertical="center" wrapText="1"/>
    </xf>
    <xf numFmtId="14" fontId="16" fillId="0" borderId="12" xfId="0" applyNumberFormat="1" applyFont="1" applyBorder="1" applyAlignment="1">
      <alignment horizontal="left" vertical="center" wrapText="1"/>
    </xf>
    <xf numFmtId="14" fontId="16" fillId="0" borderId="16" xfId="0" applyNumberFormat="1" applyFont="1" applyBorder="1" applyAlignment="1">
      <alignment horizontal="right" vertical="center" wrapText="1"/>
    </xf>
    <xf numFmtId="9" fontId="22" fillId="0" borderId="0" xfId="0" applyNumberFormat="1" applyFont="1" applyAlignment="1">
      <alignment horizontal="center"/>
    </xf>
    <xf numFmtId="0" fontId="0" fillId="0" borderId="0" xfId="0" applyAlignment="1">
      <alignment horizontal="center" vertical="center"/>
    </xf>
    <xf numFmtId="0" fontId="3" fillId="6" borderId="17" xfId="0" applyFont="1" applyFill="1" applyBorder="1" applyAlignment="1">
      <alignment horizontal="left" vertical="center" wrapText="1"/>
    </xf>
    <xf numFmtId="14" fontId="20" fillId="0" borderId="3" xfId="0" applyNumberFormat="1" applyFont="1" applyBorder="1" applyAlignment="1">
      <alignment horizontal="left" vertical="center" wrapText="1"/>
    </xf>
    <xf numFmtId="9" fontId="10" fillId="0" borderId="7" xfId="3" applyFont="1" applyBorder="1" applyAlignment="1">
      <alignment horizontal="left" vertical="center" wrapText="1"/>
    </xf>
    <xf numFmtId="9" fontId="10" fillId="0" borderId="16" xfId="3" applyFont="1" applyBorder="1" applyAlignment="1">
      <alignment horizontal="left" vertical="center" wrapText="1"/>
    </xf>
    <xf numFmtId="9" fontId="0" fillId="0" borderId="0" xfId="0" applyNumberFormat="1" applyAlignment="1">
      <alignment horizontal="left" vertical="center"/>
    </xf>
    <xf numFmtId="9" fontId="18" fillId="0" borderId="7" xfId="3" applyBorder="1" applyAlignment="1">
      <alignment horizontal="center" vertical="center" wrapText="1"/>
    </xf>
    <xf numFmtId="0" fontId="25" fillId="0" borderId="7" xfId="0" applyFont="1" applyBorder="1" applyAlignment="1">
      <alignment wrapText="1"/>
    </xf>
    <xf numFmtId="14" fontId="20" fillId="0" borderId="7" xfId="0" applyNumberFormat="1" applyFont="1" applyBorder="1" applyAlignment="1">
      <alignment horizontal="center" vertical="center" wrapText="1"/>
    </xf>
    <xf numFmtId="9" fontId="18" fillId="0" borderId="16" xfId="3" applyBorder="1" applyAlignment="1">
      <alignment horizontal="center" vertical="center" wrapText="1"/>
    </xf>
    <xf numFmtId="0" fontId="20" fillId="9" borderId="16" xfId="0" applyFont="1" applyFill="1" applyBorder="1" applyAlignment="1">
      <alignment horizontal="center" vertical="center" wrapText="1"/>
    </xf>
    <xf numFmtId="0" fontId="0" fillId="3" borderId="0" xfId="0" applyFill="1"/>
    <xf numFmtId="0" fontId="3" fillId="3" borderId="0" xfId="0" applyFont="1" applyFill="1" applyAlignment="1">
      <alignment horizontal="center" vertical="center"/>
    </xf>
    <xf numFmtId="0" fontId="25" fillId="0" borderId="7" xfId="0" applyFont="1" applyBorder="1" applyAlignment="1">
      <alignment horizontal="left" vertical="center" wrapText="1"/>
    </xf>
    <xf numFmtId="0" fontId="25" fillId="0" borderId="7" xfId="0" applyFont="1" applyBorder="1" applyAlignment="1">
      <alignment vertical="center" wrapText="1"/>
    </xf>
    <xf numFmtId="0" fontId="10" fillId="0" borderId="3" xfId="0" applyFont="1" applyBorder="1" applyAlignment="1">
      <alignment vertical="center" wrapText="1"/>
    </xf>
    <xf numFmtId="0" fontId="26" fillId="0" borderId="7" xfId="0" applyFont="1" applyBorder="1" applyAlignment="1">
      <alignment vertical="top" wrapText="1"/>
    </xf>
    <xf numFmtId="14" fontId="20" fillId="9" borderId="16" xfId="0" applyNumberFormat="1" applyFont="1" applyFill="1" applyBorder="1" applyAlignment="1">
      <alignment horizontal="center" vertical="center" wrapText="1"/>
    </xf>
    <xf numFmtId="0" fontId="3" fillId="8" borderId="7" xfId="0" applyFont="1" applyFill="1" applyBorder="1" applyAlignment="1">
      <alignment horizontal="center" vertical="center"/>
    </xf>
    <xf numFmtId="0" fontId="0" fillId="0" borderId="2" xfId="0" applyBorder="1"/>
    <xf numFmtId="0" fontId="0" fillId="0" borderId="3" xfId="0" applyBorder="1"/>
    <xf numFmtId="0" fontId="10" fillId="0" borderId="9" xfId="2" applyFont="1" applyBorder="1" applyAlignment="1">
      <alignment vertical="center" wrapText="1"/>
    </xf>
    <xf numFmtId="0" fontId="0" fillId="0" borderId="0" xfId="0" applyProtection="1">
      <protection locked="0"/>
    </xf>
    <xf numFmtId="0" fontId="15" fillId="8" borderId="37" xfId="0" applyFont="1" applyFill="1" applyBorder="1" applyAlignment="1">
      <alignment horizontal="center" wrapText="1"/>
    </xf>
    <xf numFmtId="0" fontId="0" fillId="0" borderId="38" xfId="0" applyBorder="1"/>
    <xf numFmtId="0" fontId="3" fillId="8" borderId="28" xfId="0" applyFont="1" applyFill="1" applyBorder="1" applyAlignment="1">
      <alignment horizontal="center" vertical="center"/>
    </xf>
    <xf numFmtId="0" fontId="0" fillId="0" borderId="61" xfId="0" applyBorder="1"/>
    <xf numFmtId="0" fontId="0" fillId="0" borderId="63" xfId="0" applyBorder="1"/>
    <xf numFmtId="0" fontId="3" fillId="8" borderId="25" xfId="0" applyFont="1" applyFill="1" applyBorder="1" applyAlignment="1">
      <alignment horizontal="center" vertical="center"/>
    </xf>
    <xf numFmtId="0" fontId="10" fillId="0" borderId="25" xfId="0" applyFont="1" applyBorder="1" applyAlignment="1">
      <alignment horizontal="justify" vertical="center" wrapText="1"/>
    </xf>
    <xf numFmtId="0" fontId="16" fillId="0" borderId="29" xfId="0" applyFont="1" applyBorder="1" applyAlignment="1">
      <alignment horizontal="left" vertical="center" wrapText="1"/>
    </xf>
    <xf numFmtId="0" fontId="0" fillId="0" borderId="62" xfId="0" applyBorder="1"/>
    <xf numFmtId="0" fontId="16" fillId="0" borderId="5" xfId="0" applyFont="1" applyBorder="1" applyAlignment="1">
      <alignment horizontal="left" vertical="center"/>
    </xf>
    <xf numFmtId="0" fontId="0" fillId="0" borderId="5" xfId="0" applyBorder="1"/>
    <xf numFmtId="0" fontId="14" fillId="0" borderId="16" xfId="2" applyBorder="1" applyAlignment="1">
      <alignment vertical="center"/>
    </xf>
    <xf numFmtId="0" fontId="0" fillId="0" borderId="12" xfId="0" applyBorder="1"/>
    <xf numFmtId="0" fontId="10" fillId="0" borderId="35" xfId="0" applyFont="1" applyBorder="1" applyAlignment="1">
      <alignment horizontal="center" vertical="center" wrapText="1"/>
    </xf>
    <xf numFmtId="0" fontId="0" fillId="0" borderId="35" xfId="0" applyBorder="1"/>
    <xf numFmtId="0" fontId="14" fillId="0" borderId="7" xfId="2" applyBorder="1" applyAlignment="1">
      <alignment vertical="center"/>
    </xf>
    <xf numFmtId="0" fontId="10" fillId="0" borderId="39" xfId="0" applyFont="1" applyBorder="1" applyAlignment="1">
      <alignment horizontal="center" vertical="center" wrapText="1"/>
    </xf>
    <xf numFmtId="0" fontId="0" fillId="0" borderId="39" xfId="0" applyBorder="1"/>
    <xf numFmtId="0" fontId="10" fillId="0" borderId="64" xfId="0" applyFont="1" applyBorder="1" applyAlignment="1">
      <alignment horizontal="center" vertical="center"/>
    </xf>
    <xf numFmtId="0" fontId="0" fillId="0" borderId="31" xfId="0" applyBorder="1"/>
    <xf numFmtId="14" fontId="10" fillId="0" borderId="65" xfId="0" applyNumberFormat="1" applyFont="1" applyBorder="1" applyAlignment="1">
      <alignment horizontal="center" vertical="center"/>
    </xf>
    <xf numFmtId="0" fontId="0" fillId="0" borderId="32" xfId="0" applyBorder="1"/>
    <xf numFmtId="0" fontId="10" fillId="0" borderId="66" xfId="0" applyFont="1" applyBorder="1" applyAlignment="1">
      <alignment horizontal="left" vertical="center" wrapText="1"/>
    </xf>
    <xf numFmtId="0" fontId="0" fillId="0" borderId="26" xfId="0" applyBorder="1"/>
    <xf numFmtId="0" fontId="0" fillId="0" borderId="30" xfId="0" applyBorder="1"/>
    <xf numFmtId="0" fontId="0" fillId="0" borderId="33" xfId="0" applyBorder="1"/>
    <xf numFmtId="0" fontId="0" fillId="0" borderId="8" xfId="0" applyBorder="1"/>
    <xf numFmtId="0" fontId="10" fillId="0" borderId="34" xfId="0" applyFont="1" applyBorder="1" applyAlignment="1">
      <alignment horizontal="center" vertical="center" wrapText="1"/>
    </xf>
    <xf numFmtId="0" fontId="0" fillId="0" borderId="34" xfId="0" applyBorder="1"/>
    <xf numFmtId="0" fontId="14" fillId="0" borderId="7" xfId="2" applyBorder="1" applyAlignment="1">
      <alignment horizontal="left" vertical="center"/>
    </xf>
    <xf numFmtId="0" fontId="3" fillId="8" borderId="9" xfId="0" applyFont="1" applyFill="1" applyBorder="1" applyAlignment="1">
      <alignment horizontal="center" vertical="center"/>
    </xf>
    <xf numFmtId="0" fontId="3" fillId="8" borderId="21" xfId="0" applyFont="1" applyFill="1" applyBorder="1" applyAlignment="1">
      <alignment horizontal="center" vertical="center"/>
    </xf>
    <xf numFmtId="0" fontId="3" fillId="8" borderId="15" xfId="0" applyFont="1" applyFill="1" applyBorder="1" applyAlignment="1">
      <alignment horizontal="center"/>
    </xf>
    <xf numFmtId="0" fontId="0" fillId="0" borderId="6" xfId="0" applyBorder="1"/>
    <xf numFmtId="0" fontId="10" fillId="0" borderId="15" xfId="0" applyFont="1" applyBorder="1" applyAlignment="1">
      <alignment horizontal="left" vertical="justify" wrapText="1"/>
    </xf>
    <xf numFmtId="0" fontId="17" fillId="8" borderId="17" xfId="0" applyFont="1" applyFill="1" applyBorder="1" applyAlignment="1">
      <alignment horizontal="center"/>
    </xf>
    <xf numFmtId="0" fontId="0" fillId="0" borderId="10" xfId="0" applyBorder="1"/>
    <xf numFmtId="0" fontId="10" fillId="0" borderId="16" xfId="0" applyFont="1" applyBorder="1" applyAlignment="1">
      <alignment horizontal="left" vertical="top" wrapText="1"/>
    </xf>
    <xf numFmtId="0" fontId="3" fillId="0" borderId="16" xfId="0" applyFont="1" applyBorder="1" applyAlignment="1">
      <alignment horizontal="left" vertical="center" wrapText="1"/>
    </xf>
    <xf numFmtId="0" fontId="0" fillId="0" borderId="16" xfId="0" applyBorder="1"/>
    <xf numFmtId="0" fontId="10" fillId="0" borderId="10" xfId="0" applyFont="1" applyBorder="1" applyAlignment="1">
      <alignment horizontal="center" vertical="center" wrapText="1"/>
    </xf>
    <xf numFmtId="0" fontId="10" fillId="3" borderId="16" xfId="0" applyFont="1" applyFill="1" applyBorder="1" applyAlignment="1">
      <alignment horizontal="center" vertical="center" wrapText="1"/>
    </xf>
    <xf numFmtId="0" fontId="2" fillId="0" borderId="7" xfId="0" applyFont="1" applyBorder="1" applyAlignment="1">
      <alignment horizontal="center"/>
    </xf>
    <xf numFmtId="0" fontId="0" fillId="0" borderId="17" xfId="0" applyBorder="1"/>
    <xf numFmtId="0" fontId="3" fillId="0" borderId="7" xfId="0" applyFont="1" applyBorder="1" applyAlignment="1">
      <alignment horizontal="center"/>
    </xf>
    <xf numFmtId="0" fontId="16" fillId="0" borderId="7" xfId="0" applyFont="1" applyBorder="1" applyAlignment="1">
      <alignment horizontal="justify" vertical="top" wrapText="1"/>
    </xf>
    <xf numFmtId="0" fontId="23" fillId="7" borderId="7" xfId="0" applyFont="1" applyFill="1" applyBorder="1" applyAlignment="1">
      <alignment horizontal="justify" vertical="center" wrapText="1"/>
    </xf>
    <xf numFmtId="0" fontId="20" fillId="0" borderId="7" xfId="0" applyFont="1" applyBorder="1" applyAlignment="1">
      <alignment horizontal="justify" vertical="top" wrapText="1"/>
    </xf>
    <xf numFmtId="0" fontId="16" fillId="0" borderId="7" xfId="0" applyFont="1" applyBorder="1" applyAlignment="1">
      <alignment horizontal="justify" vertical="center" wrapText="1"/>
    </xf>
    <xf numFmtId="0" fontId="10" fillId="0" borderId="16" xfId="0" applyFont="1" applyBorder="1" applyAlignment="1">
      <alignment horizontal="center" vertical="center" wrapText="1"/>
    </xf>
    <xf numFmtId="0" fontId="17" fillId="0" borderId="7" xfId="0" applyFont="1" applyBorder="1" applyAlignment="1">
      <alignment horizontal="center" vertical="center"/>
    </xf>
    <xf numFmtId="0" fontId="23" fillId="7" borderId="7" xfId="0" applyFont="1" applyFill="1" applyBorder="1" applyAlignment="1">
      <alignment horizontal="center" vertical="center" wrapText="1"/>
    </xf>
    <xf numFmtId="0" fontId="3" fillId="0" borderId="0" xfId="0" applyFont="1" applyAlignment="1">
      <alignment horizontal="left" vertical="center" wrapText="1"/>
    </xf>
    <xf numFmtId="0" fontId="3" fillId="0" borderId="15" xfId="0" applyFont="1" applyBorder="1" applyAlignment="1">
      <alignment horizontal="left" vertical="center" wrapText="1"/>
    </xf>
    <xf numFmtId="0" fontId="3" fillId="3" borderId="15" xfId="0" applyFont="1" applyFill="1" applyBorder="1" applyAlignment="1">
      <alignment horizontal="left" vertical="center" wrapText="1"/>
    </xf>
    <xf numFmtId="0" fontId="3" fillId="0" borderId="7" xfId="0" applyFont="1" applyBorder="1" applyAlignment="1">
      <alignment horizontal="left" vertical="center" wrapText="1"/>
    </xf>
    <xf numFmtId="0" fontId="3" fillId="3" borderId="16" xfId="0" applyFont="1" applyFill="1" applyBorder="1" applyAlignment="1">
      <alignment horizontal="center" vertical="center" wrapText="1"/>
    </xf>
    <xf numFmtId="0" fontId="1" fillId="4" borderId="7" xfId="0" applyFont="1" applyFill="1" applyBorder="1" applyAlignment="1">
      <alignment horizontal="center" vertical="center"/>
    </xf>
    <xf numFmtId="0" fontId="3" fillId="3" borderId="11" xfId="0" applyFont="1" applyFill="1" applyBorder="1" applyAlignment="1">
      <alignment horizontal="center" vertical="center"/>
    </xf>
    <xf numFmtId="0" fontId="0" fillId="0" borderId="9" xfId="0" applyBorder="1"/>
    <xf numFmtId="0" fontId="0" fillId="0" borderId="11" xfId="0" applyBorder="1"/>
    <xf numFmtId="0" fontId="6" fillId="4" borderId="7" xfId="1" applyFont="1" applyFill="1" applyBorder="1" applyAlignment="1">
      <alignment horizontal="center" vertical="center" wrapText="1"/>
    </xf>
    <xf numFmtId="0" fontId="7" fillId="5" borderId="7" xfId="0" applyFont="1" applyFill="1" applyBorder="1" applyAlignment="1">
      <alignment horizontal="center" vertical="center" wrapText="1"/>
    </xf>
    <xf numFmtId="0" fontId="1" fillId="4" borderId="1" xfId="0" applyFont="1" applyFill="1" applyBorder="1" applyAlignment="1">
      <alignment horizontal="center" vertical="center"/>
    </xf>
    <xf numFmtId="0" fontId="7" fillId="5" borderId="7" xfId="0" applyFont="1" applyFill="1" applyBorder="1" applyAlignment="1">
      <alignment horizontal="left" vertical="center" wrapText="1"/>
    </xf>
    <xf numFmtId="0" fontId="8" fillId="5" borderId="7" xfId="0" applyFont="1" applyFill="1" applyBorder="1" applyAlignment="1">
      <alignment horizontal="left" vertical="center" wrapText="1"/>
    </xf>
    <xf numFmtId="0" fontId="12" fillId="4" borderId="13" xfId="1" applyFont="1" applyFill="1" applyBorder="1" applyAlignment="1">
      <alignment horizontal="center" vertical="center" wrapText="1"/>
    </xf>
    <xf numFmtId="0" fontId="0" fillId="0" borderId="14" xfId="0" applyBorder="1"/>
    <xf numFmtId="0" fontId="13" fillId="5" borderId="7" xfId="0" applyFont="1" applyFill="1" applyBorder="1" applyAlignment="1">
      <alignment horizontal="left" vertical="center" wrapText="1"/>
    </xf>
    <xf numFmtId="0" fontId="8" fillId="5" borderId="7" xfId="0" applyFont="1" applyFill="1" applyBorder="1" applyAlignment="1">
      <alignment horizontal="center" vertical="center" wrapText="1"/>
    </xf>
    <xf numFmtId="0" fontId="8" fillId="5" borderId="16" xfId="0" applyFont="1" applyFill="1" applyBorder="1" applyAlignment="1">
      <alignment horizontal="left" vertical="center" wrapText="1"/>
    </xf>
    <xf numFmtId="0" fontId="11" fillId="5" borderId="7" xfId="0" applyFont="1" applyFill="1" applyBorder="1" applyAlignment="1">
      <alignment horizontal="center" vertical="center" wrapText="1"/>
    </xf>
    <xf numFmtId="0" fontId="6" fillId="4" borderId="13" xfId="1"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0" xfId="0" applyAlignment="1" applyProtection="1">
      <alignment horizontal="left"/>
      <protection locked="0"/>
    </xf>
    <xf numFmtId="0" fontId="3" fillId="3" borderId="7" xfId="0" applyFont="1" applyFill="1" applyBorder="1" applyAlignment="1">
      <alignment horizontal="center" vertical="center"/>
    </xf>
    <xf numFmtId="0" fontId="12" fillId="4" borderId="15" xfId="1" applyFont="1" applyFill="1" applyBorder="1" applyAlignment="1">
      <alignment horizontal="center" vertical="center" wrapText="1"/>
    </xf>
    <xf numFmtId="0" fontId="7" fillId="3" borderId="7" xfId="0" applyFont="1" applyFill="1" applyBorder="1" applyAlignment="1">
      <alignment horizontal="center" vertical="center" wrapText="1"/>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704850</xdr:colOff>
      <xdr:row>2</xdr:row>
      <xdr:rowOff>28575</xdr:rowOff>
    </xdr:from>
    <xdr:to>
      <xdr:col>1</xdr:col>
      <xdr:colOff>1362076</xdr:colOff>
      <xdr:row>5</xdr:row>
      <xdr:rowOff>200025</xdr:rowOff>
    </xdr:to>
    <xdr:pic>
      <xdr:nvPicPr>
        <xdr:cNvPr id="3" name="Imagen 2"/>
        <xdr:cNvPicPr/>
      </xdr:nvPicPr>
      <xdr:blipFill rotWithShape="1">
        <a:blip xmlns:r="http://schemas.openxmlformats.org/officeDocument/2006/relationships" r:embed="rId1" cstate="print"/>
        <a:srcRect l="37000" t="2958" r="39748" b="86902"/>
        <a:stretch>
          <a:fillRect/>
        </a:stretch>
      </xdr:blipFill>
      <xdr:spPr bwMode="auto">
        <a:xfrm>
          <a:off x="704850" y="419100"/>
          <a:ext cx="1419226" cy="1085850"/>
        </a:xfrm>
        <a:prstGeom prst="rect">
          <a:avLst/>
        </a:prstGeom>
        <a:noFill/>
        <a:ln>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71966</xdr:colOff>
      <xdr:row>1</xdr:row>
      <xdr:rowOff>10582</xdr:rowOff>
    </xdr:from>
    <xdr:to>
      <xdr:col>0</xdr:col>
      <xdr:colOff>2021415</xdr:colOff>
      <xdr:row>4</xdr:row>
      <xdr:rowOff>143932</xdr:rowOff>
    </xdr:to>
    <xdr:pic>
      <xdr:nvPicPr>
        <xdr:cNvPr id="4" name="Imagen 3"/>
        <xdr:cNvPicPr/>
      </xdr:nvPicPr>
      <xdr:blipFill rotWithShape="1">
        <a:blip xmlns:r="http://schemas.openxmlformats.org/officeDocument/2006/relationships" r:embed="rId1" cstate="print"/>
        <a:srcRect l="37000" t="2958" r="39748" b="86902"/>
        <a:stretch>
          <a:fillRect/>
        </a:stretch>
      </xdr:blipFill>
      <xdr:spPr bwMode="auto">
        <a:xfrm>
          <a:off x="71966" y="455082"/>
          <a:ext cx="1949449" cy="1265767"/>
        </a:xfrm>
        <a:prstGeom prst="rect">
          <a:avLst/>
        </a:prstGeom>
        <a:noFill/>
        <a:ln>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190500</xdr:rowOff>
    </xdr:to>
    <xdr:pic>
      <xdr:nvPicPr>
        <xdr:cNvPr id="4" name="Imagen 3"/>
        <xdr:cNvPicPr/>
      </xdr:nvPicPr>
      <xdr:blipFill rotWithShape="1">
        <a:blip xmlns:r="http://schemas.openxmlformats.org/officeDocument/2006/relationships" r:embed="rId1" cstate="print"/>
        <a:srcRect l="37000" t="2958" r="39748" b="86902"/>
        <a:stretch>
          <a:fillRect/>
        </a:stretch>
      </xdr:blipFill>
      <xdr:spPr bwMode="auto">
        <a:xfrm>
          <a:off x="838200" y="38100"/>
          <a:ext cx="1304925" cy="685800"/>
        </a:xfrm>
        <a:prstGeom prst="rect">
          <a:avLst/>
        </a:prstGeom>
        <a:noFill/>
        <a:ln>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247650</xdr:rowOff>
    </xdr:to>
    <xdr:pic>
      <xdr:nvPicPr>
        <xdr:cNvPr id="3" name="Imagen 2"/>
        <xdr:cNvPicPr/>
      </xdr:nvPicPr>
      <xdr:blipFill rotWithShape="1">
        <a:blip xmlns:r="http://schemas.openxmlformats.org/officeDocument/2006/relationships" r:embed="rId1" cstate="print"/>
        <a:srcRect l="37000" t="2958" r="39748" b="86902"/>
        <a:stretch>
          <a:fillRect/>
        </a:stretch>
      </xdr:blipFill>
      <xdr:spPr bwMode="auto">
        <a:xfrm>
          <a:off x="838200" y="38100"/>
          <a:ext cx="1304925" cy="685800"/>
        </a:xfrm>
        <a:prstGeom prst="rect">
          <a:avLst/>
        </a:prstGeom>
        <a:noFill/>
        <a:ln>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3</xdr:row>
      <xdr:rowOff>28575</xdr:rowOff>
    </xdr:to>
    <xdr:pic>
      <xdr:nvPicPr>
        <xdr:cNvPr id="2" name="Imagen 1"/>
        <xdr:cNvPicPr/>
      </xdr:nvPicPr>
      <xdr:blipFill rotWithShape="1">
        <a:blip xmlns:r="http://schemas.openxmlformats.org/officeDocument/2006/relationships" r:embed="rId1" cstate="print"/>
        <a:srcRect l="37000" t="2958" r="39748" b="86902"/>
        <a:stretch>
          <a:fillRect/>
        </a:stretch>
      </xdr:blipFill>
      <xdr:spPr bwMode="auto">
        <a:xfrm>
          <a:off x="838200" y="38100"/>
          <a:ext cx="1304925" cy="685800"/>
        </a:xfrm>
        <a:prstGeom prst="rect">
          <a:avLst/>
        </a:prstGeom>
        <a:noFill/>
        <a:ln>
          <a:noFill/>
          <a:prstDash val="solid"/>
        </a:ln>
      </xdr:spPr>
    </xdr:pic>
    <xdr:clientData/>
  </xdr:twoCellAnchor>
  <xdr:twoCellAnchor editAs="oneCell">
    <xdr:from>
      <xdr:col>13</xdr:col>
      <xdr:colOff>0</xdr:colOff>
      <xdr:row>13</xdr:row>
      <xdr:rowOff>0</xdr:rowOff>
    </xdr:from>
    <xdr:to>
      <xdr:col>13</xdr:col>
      <xdr:colOff>4562475</xdr:colOff>
      <xdr:row>13</xdr:row>
      <xdr:rowOff>2438400</xdr:rowOff>
    </xdr:to>
    <xdr:pic>
      <xdr:nvPicPr>
        <xdr:cNvPr id="6" name="Imagen 5"/>
        <xdr:cNvPicPr>
          <a:picLocks noChangeAspect="1"/>
        </xdr:cNvPicPr>
      </xdr:nvPicPr>
      <xdr:blipFill>
        <a:blip xmlns:r="http://schemas.openxmlformats.org/officeDocument/2006/relationships" r:embed="rId2"/>
        <a:stretch>
          <a:fillRect/>
        </a:stretch>
      </xdr:blipFill>
      <xdr:spPr>
        <a:xfrm>
          <a:off x="27460575" y="28803600"/>
          <a:ext cx="4562475" cy="243840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219075</xdr:rowOff>
    </xdr:to>
    <xdr:pic>
      <xdr:nvPicPr>
        <xdr:cNvPr id="2" name="Imagen 1"/>
        <xdr:cNvPicPr/>
      </xdr:nvPicPr>
      <xdr:blipFill rotWithShape="1">
        <a:blip xmlns:r="http://schemas.openxmlformats.org/officeDocument/2006/relationships" r:embed="rId1" cstate="print"/>
        <a:srcRect l="37000" t="2958" r="39748" b="86902"/>
        <a:stretch>
          <a:fillRect/>
        </a:stretch>
      </xdr:blipFill>
      <xdr:spPr bwMode="auto">
        <a:xfrm>
          <a:off x="838200" y="38100"/>
          <a:ext cx="1304925" cy="695325"/>
        </a:xfrm>
        <a:prstGeom prst="rect">
          <a:avLst/>
        </a:prstGeom>
        <a:noFill/>
        <a:ln>
          <a:noFill/>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2</xdr:row>
      <xdr:rowOff>257175</xdr:rowOff>
    </xdr:to>
    <xdr:pic>
      <xdr:nvPicPr>
        <xdr:cNvPr id="2" name="Imagen 1"/>
        <xdr:cNvPicPr/>
      </xdr:nvPicPr>
      <xdr:blipFill rotWithShape="1">
        <a:blip xmlns:r="http://schemas.openxmlformats.org/officeDocument/2006/relationships" r:embed="rId1" cstate="print"/>
        <a:srcRect l="37000" t="2958" r="39748" b="86902"/>
        <a:stretch>
          <a:fillRect/>
        </a:stretch>
      </xdr:blipFill>
      <xdr:spPr bwMode="auto">
        <a:xfrm>
          <a:off x="838200" y="38100"/>
          <a:ext cx="1304925" cy="685800"/>
        </a:xfrm>
        <a:prstGeom prst="rect">
          <a:avLst/>
        </a:prstGeom>
        <a:noFill/>
        <a:ln>
          <a:noFill/>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838200</xdr:colOff>
      <xdr:row>0</xdr:row>
      <xdr:rowOff>38100</xdr:rowOff>
    </xdr:from>
    <xdr:to>
      <xdr:col>0</xdr:col>
      <xdr:colOff>2143125</xdr:colOff>
      <xdr:row>3</xdr:row>
      <xdr:rowOff>57150</xdr:rowOff>
    </xdr:to>
    <xdr:pic>
      <xdr:nvPicPr>
        <xdr:cNvPr id="3" name="Imagen 2"/>
        <xdr:cNvPicPr/>
      </xdr:nvPicPr>
      <xdr:blipFill rotWithShape="1">
        <a:blip xmlns:r="http://schemas.openxmlformats.org/officeDocument/2006/relationships" r:embed="rId1" cstate="print"/>
        <a:srcRect l="37000" t="2958" r="39748" b="86902"/>
        <a:stretch>
          <a:fillRect/>
        </a:stretch>
      </xdr:blipFill>
      <xdr:spPr bwMode="auto">
        <a:xfrm>
          <a:off x="838200" y="38100"/>
          <a:ext cx="1304925" cy="685800"/>
        </a:xfrm>
        <a:prstGeom prst="rect">
          <a:avLst/>
        </a:prstGeom>
        <a:noFill/>
        <a:ln>
          <a:noFill/>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495300</xdr:colOff>
      <xdr:row>0</xdr:row>
      <xdr:rowOff>0</xdr:rowOff>
    </xdr:from>
    <xdr:to>
      <xdr:col>0</xdr:col>
      <xdr:colOff>1800225</xdr:colOff>
      <xdr:row>3</xdr:row>
      <xdr:rowOff>9525</xdr:rowOff>
    </xdr:to>
    <xdr:pic>
      <xdr:nvPicPr>
        <xdr:cNvPr id="2" name="Imagen 1"/>
        <xdr:cNvPicPr/>
      </xdr:nvPicPr>
      <xdr:blipFill rotWithShape="1">
        <a:blip xmlns:r="http://schemas.openxmlformats.org/officeDocument/2006/relationships" r:embed="rId1" cstate="print"/>
        <a:srcRect l="37000" t="2958" r="39748" b="86902"/>
        <a:stretch>
          <a:fillRect/>
        </a:stretch>
      </xdr:blipFill>
      <xdr:spPr bwMode="auto">
        <a:xfrm>
          <a:off x="495300" y="0"/>
          <a:ext cx="1304925" cy="695325"/>
        </a:xfrm>
        <a:prstGeom prst="rect">
          <a:avLst/>
        </a:prstGeom>
        <a:noFill/>
        <a:ln>
          <a:noFill/>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933450</xdr:colOff>
      <xdr:row>0</xdr:row>
      <xdr:rowOff>38100</xdr:rowOff>
    </xdr:from>
    <xdr:to>
      <xdr:col>0</xdr:col>
      <xdr:colOff>2238375</xdr:colOff>
      <xdr:row>3</xdr:row>
      <xdr:rowOff>0</xdr:rowOff>
    </xdr:to>
    <xdr:pic>
      <xdr:nvPicPr>
        <xdr:cNvPr id="3" name="Imagen 2"/>
        <xdr:cNvPicPr/>
      </xdr:nvPicPr>
      <xdr:blipFill rotWithShape="1">
        <a:blip xmlns:r="http://schemas.openxmlformats.org/officeDocument/2006/relationships" r:embed="rId1" cstate="print"/>
        <a:srcRect l="37000" t="2958" r="39748" b="86902"/>
        <a:stretch>
          <a:fillRect/>
        </a:stretch>
      </xdr:blipFill>
      <xdr:spPr bwMode="auto">
        <a:xfrm>
          <a:off x="933450" y="38100"/>
          <a:ext cx="1304925" cy="685800"/>
        </a:xfrm>
        <a:prstGeom prst="rect">
          <a:avLst/>
        </a:prstGeom>
        <a:noFill/>
        <a:ln>
          <a:noFill/>
          <a:prstDash val="solid"/>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34"/>
  <sheetViews>
    <sheetView showGridLines="0" view="pageBreakPreview" topLeftCell="A6" zoomScaleNormal="100" zoomScaleSheetLayoutView="100" workbookViewId="0">
      <selection activeCell="F15" sqref="F15:F22"/>
    </sheetView>
  </sheetViews>
  <sheetFormatPr baseColWidth="10" defaultColWidth="11.42578125" defaultRowHeight="15"/>
  <cols>
    <col min="1" max="1" width="11.42578125" style="1" customWidth="1"/>
    <col min="2" max="2" width="21.140625" style="1" customWidth="1"/>
    <col min="3" max="3" width="33.7109375" style="1" customWidth="1"/>
    <col min="4" max="4" width="14.42578125" style="1" customWidth="1"/>
    <col min="5" max="5" width="14.7109375" style="1" customWidth="1"/>
    <col min="6" max="6" width="17.5703125" style="1" customWidth="1"/>
    <col min="7" max="7" width="28.42578125" style="1" customWidth="1"/>
    <col min="8" max="8" width="11.42578125" style="1" customWidth="1"/>
    <col min="9" max="16384" width="11.42578125" style="1"/>
  </cols>
  <sheetData>
    <row r="2" spans="2:7" ht="15.75" customHeight="1" thickBot="1"/>
    <row r="3" spans="2:7" ht="21" customHeight="1" thickBot="1">
      <c r="B3" s="315"/>
      <c r="C3" s="145" t="s">
        <v>0</v>
      </c>
      <c r="D3" s="145"/>
      <c r="E3" s="145"/>
      <c r="F3" s="146"/>
      <c r="G3" s="160" t="s">
        <v>1</v>
      </c>
    </row>
    <row r="4" spans="2:7" ht="24.75" customHeight="1" thickBot="1">
      <c r="B4" s="316"/>
      <c r="C4" s="313" t="s">
        <v>2</v>
      </c>
      <c r="D4" s="272"/>
      <c r="E4" s="272"/>
      <c r="F4" s="309"/>
      <c r="G4" s="137" t="s">
        <v>3</v>
      </c>
    </row>
    <row r="5" spans="2:7" ht="26.25" customHeight="1">
      <c r="B5" s="316"/>
      <c r="C5" s="147" t="s">
        <v>4</v>
      </c>
      <c r="D5" s="148"/>
      <c r="E5" s="148"/>
      <c r="F5" s="149"/>
      <c r="G5" s="311" t="s">
        <v>5</v>
      </c>
    </row>
    <row r="6" spans="2:7" ht="21" customHeight="1" thickBot="1">
      <c r="B6" s="312"/>
      <c r="C6" s="314" t="s">
        <v>6</v>
      </c>
      <c r="D6" s="299"/>
      <c r="E6" s="299"/>
      <c r="F6" s="285"/>
      <c r="G6" s="312"/>
    </row>
    <row r="7" spans="2:7" ht="6" customHeight="1" thickBot="1">
      <c r="B7" s="2"/>
      <c r="C7" s="158"/>
      <c r="D7" s="158"/>
      <c r="E7" s="158"/>
      <c r="F7" s="158"/>
      <c r="G7" s="150"/>
    </row>
    <row r="8" spans="2:7" ht="25.5" customHeight="1" thickBot="1">
      <c r="B8" s="317" t="s">
        <v>7</v>
      </c>
      <c r="C8" s="269"/>
      <c r="D8" s="269"/>
      <c r="E8" s="269"/>
      <c r="F8" s="269"/>
      <c r="G8" s="270"/>
    </row>
    <row r="9" spans="2:7" ht="6.75" customHeight="1" thickBot="1">
      <c r="B9" s="3"/>
      <c r="C9" s="4"/>
      <c r="D9" s="4"/>
      <c r="E9" s="4"/>
      <c r="F9" s="4"/>
      <c r="G9" s="5"/>
    </row>
    <row r="10" spans="2:7" ht="15.75" customHeight="1" thickBot="1">
      <c r="B10" s="305" t="s">
        <v>8</v>
      </c>
      <c r="C10" s="283"/>
      <c r="D10" s="283"/>
      <c r="E10" s="283"/>
      <c r="F10" s="283"/>
      <c r="G10" s="306"/>
    </row>
    <row r="11" spans="2:7" ht="63" customHeight="1">
      <c r="B11" s="307" t="s">
        <v>9</v>
      </c>
      <c r="C11" s="283"/>
      <c r="D11" s="283"/>
      <c r="E11" s="283"/>
      <c r="F11" s="283"/>
      <c r="G11" s="306"/>
    </row>
    <row r="12" spans="2:7">
      <c r="B12" s="308" t="s">
        <v>10</v>
      </c>
      <c r="C12" s="272"/>
      <c r="D12" s="272"/>
      <c r="E12" s="272"/>
      <c r="F12" s="272"/>
      <c r="G12" s="309"/>
    </row>
    <row r="13" spans="2:7" ht="170.25" customHeight="1" thickBot="1">
      <c r="B13" s="310" t="s">
        <v>11</v>
      </c>
      <c r="C13" s="299"/>
      <c r="D13" s="299"/>
      <c r="E13" s="299"/>
      <c r="F13" s="299"/>
      <c r="G13" s="285"/>
    </row>
    <row r="14" spans="2:7" ht="15.75" customHeight="1" thickBot="1">
      <c r="B14" s="303" t="s">
        <v>12</v>
      </c>
      <c r="C14" s="272"/>
      <c r="D14" s="304" t="s">
        <v>13</v>
      </c>
      <c r="E14" s="272"/>
      <c r="F14" s="159" t="s">
        <v>14</v>
      </c>
      <c r="G14" s="6" t="s">
        <v>15</v>
      </c>
    </row>
    <row r="15" spans="2:7" ht="29.25" customHeight="1" thickBot="1">
      <c r="B15" s="302" t="s">
        <v>16</v>
      </c>
      <c r="C15" s="270"/>
      <c r="D15" s="300">
        <f>COUNTA('Componente 1'!B6:B12)</f>
        <v>7</v>
      </c>
      <c r="E15" s="301"/>
      <c r="F15" s="7">
        <f>SUM('Componente 1'!L13+'Componente 1'!Q13)</f>
        <v>0.2857142857142857</v>
      </c>
      <c r="G15" s="8">
        <f t="shared" ref="G15:G22" si="0">IFERROR(D15/$D$23,"0")</f>
        <v>9.8591549295774641E-2</v>
      </c>
    </row>
    <row r="16" spans="2:7" ht="27" customHeight="1" thickBot="1">
      <c r="B16" s="302" t="s">
        <v>17</v>
      </c>
      <c r="C16" s="270"/>
      <c r="D16" s="300">
        <f>COUNTA('Componente 2'!B6:B9)</f>
        <v>4</v>
      </c>
      <c r="E16" s="301"/>
      <c r="F16" s="7">
        <f>SUM('Componente 2'!L10+'Componente 2'!Q10)</f>
        <v>0.25</v>
      </c>
      <c r="G16" s="9">
        <f t="shared" si="0"/>
        <v>5.6338028169014086E-2</v>
      </c>
    </row>
    <row r="17" spans="2:7" ht="30.75" customHeight="1" thickBot="1">
      <c r="B17" s="302" t="s">
        <v>18</v>
      </c>
      <c r="C17" s="270"/>
      <c r="D17" s="300">
        <f>COUNTA('Componente 3'!B6:B15)</f>
        <v>10</v>
      </c>
      <c r="E17" s="301"/>
      <c r="F17" s="7">
        <f>SUM('Componente 3'!L16+'Componente 3'!Q16)</f>
        <v>0.40321999999999997</v>
      </c>
      <c r="G17" s="9">
        <f t="shared" si="0"/>
        <v>0.14084507042253522</v>
      </c>
    </row>
    <row r="18" spans="2:7" ht="28.5" customHeight="1" thickBot="1">
      <c r="B18" s="288" t="s">
        <v>19</v>
      </c>
      <c r="C18" s="270"/>
      <c r="D18" s="300">
        <f>COUNTA('Componente 4'!B6:B21)</f>
        <v>16</v>
      </c>
      <c r="E18" s="301"/>
      <c r="F18" s="7">
        <f>SUM('Componente 4'!L22+'Componente 4'!Q22)</f>
        <v>0.48312499999999997</v>
      </c>
      <c r="G18" s="9">
        <f t="shared" si="0"/>
        <v>0.22535211267605634</v>
      </c>
    </row>
    <row r="19" spans="2:7" ht="26.25" customHeight="1" thickBot="1">
      <c r="B19" s="288" t="s">
        <v>20</v>
      </c>
      <c r="C19" s="270"/>
      <c r="D19" s="300">
        <f>COUNTA('Componente 5'!B6:B19)</f>
        <v>14</v>
      </c>
      <c r="E19" s="301"/>
      <c r="F19" s="7">
        <f>SUM('Componente 5'!L20+'Componente 5'!Q20)</f>
        <v>0.2857142857142857</v>
      </c>
      <c r="G19" s="9">
        <f t="shared" si="0"/>
        <v>0.19718309859154928</v>
      </c>
    </row>
    <row r="20" spans="2:7" ht="25.5" customHeight="1" thickBot="1">
      <c r="B20" s="288" t="s">
        <v>21</v>
      </c>
      <c r="C20" s="270"/>
      <c r="D20" s="300">
        <f>COUNTA('Componente 6'!B6:B11)</f>
        <v>6</v>
      </c>
      <c r="E20" s="301"/>
      <c r="F20" s="7">
        <f>SUM('Componente 6'!L12+'Componente 6'!Q12)</f>
        <v>0.19000000000000003</v>
      </c>
      <c r="G20" s="9">
        <f t="shared" si="0"/>
        <v>8.4507042253521125E-2</v>
      </c>
    </row>
    <row r="21" spans="2:7" ht="28.5" customHeight="1" thickBot="1">
      <c r="B21" s="284" t="s">
        <v>22</v>
      </c>
      <c r="C21" s="285"/>
      <c r="D21" s="286">
        <f>COUNTA('Componente 7'!B6:B9)</f>
        <v>4</v>
      </c>
      <c r="E21" s="287"/>
      <c r="F21" s="7">
        <f>SUM('Componente 7'!L10+'Componente 7'!Q10)</f>
        <v>0.25</v>
      </c>
      <c r="G21" s="9">
        <f t="shared" si="0"/>
        <v>5.6338028169014086E-2</v>
      </c>
    </row>
    <row r="22" spans="2:7" ht="35.25" customHeight="1" thickBot="1">
      <c r="B22" s="288" t="s">
        <v>23</v>
      </c>
      <c r="C22" s="270"/>
      <c r="D22" s="289">
        <f>COUNTA('Componente 8'!B6:B15)</f>
        <v>10</v>
      </c>
      <c r="E22" s="290"/>
      <c r="F22" s="7">
        <f>SUM('Componente 8'!L16+'Componente 8'!Q16)</f>
        <v>0.43200000000000005</v>
      </c>
      <c r="G22" s="9">
        <f t="shared" si="0"/>
        <v>0.14084507042253522</v>
      </c>
    </row>
    <row r="23" spans="2:7" ht="16.5" customHeight="1" thickBot="1">
      <c r="B23" s="271"/>
      <c r="C23" s="272"/>
      <c r="D23" s="273">
        <f>SUM(D15:E22)</f>
        <v>71</v>
      </c>
      <c r="E23" s="274"/>
      <c r="F23" s="10">
        <f>SUM(F15:F22)/8</f>
        <v>0.32247169642857143</v>
      </c>
      <c r="G23" s="11">
        <f>SUM(G15:G22)</f>
        <v>1</v>
      </c>
    </row>
    <row r="24" spans="2:7">
      <c r="B24" s="3"/>
      <c r="C24" s="166"/>
      <c r="D24" s="166"/>
      <c r="E24" s="166"/>
      <c r="F24" s="166"/>
      <c r="G24" s="167"/>
    </row>
    <row r="25" spans="2:7">
      <c r="B25" s="3"/>
      <c r="C25" s="166"/>
      <c r="D25" s="166"/>
      <c r="E25" s="166"/>
      <c r="F25" s="166"/>
      <c r="G25" s="167"/>
    </row>
    <row r="26" spans="2:7">
      <c r="B26" s="275" t="s">
        <v>24</v>
      </c>
      <c r="C26" s="276"/>
      <c r="D26" s="276"/>
      <c r="E26" s="276"/>
      <c r="F26" s="276"/>
      <c r="G26" s="277"/>
    </row>
    <row r="27" spans="2:7">
      <c r="B27" s="168" t="s">
        <v>25</v>
      </c>
      <c r="C27" s="169" t="s">
        <v>26</v>
      </c>
      <c r="D27" s="278" t="s">
        <v>27</v>
      </c>
      <c r="E27" s="276"/>
      <c r="F27" s="276"/>
      <c r="G27" s="277"/>
    </row>
    <row r="28" spans="2:7">
      <c r="B28" s="170">
        <v>1</v>
      </c>
      <c r="C28" s="171">
        <v>45702</v>
      </c>
      <c r="D28" s="279" t="s">
        <v>28</v>
      </c>
      <c r="E28" s="276"/>
      <c r="F28" s="276"/>
      <c r="G28" s="277"/>
    </row>
    <row r="29" spans="2:7" ht="37.5" customHeight="1">
      <c r="B29" s="172">
        <v>2</v>
      </c>
      <c r="C29" s="173">
        <v>45807</v>
      </c>
      <c r="D29" s="280" t="s">
        <v>29</v>
      </c>
      <c r="E29" s="276"/>
      <c r="F29" s="276"/>
      <c r="G29" s="281"/>
    </row>
    <row r="30" spans="2:7">
      <c r="B30" s="291"/>
      <c r="C30" s="293"/>
      <c r="D30" s="295"/>
      <c r="E30" s="296"/>
      <c r="F30" s="296"/>
      <c r="G30" s="297"/>
    </row>
    <row r="31" spans="2:7" ht="15.75" customHeight="1" thickBot="1">
      <c r="B31" s="292"/>
      <c r="C31" s="294"/>
      <c r="D31" s="298"/>
      <c r="E31" s="299"/>
      <c r="F31" s="299"/>
      <c r="G31" s="285"/>
    </row>
    <row r="32" spans="2:7">
      <c r="B32" s="282" t="s">
        <v>30</v>
      </c>
      <c r="C32" s="283"/>
      <c r="D32" s="283"/>
      <c r="E32" s="283"/>
      <c r="F32" s="283"/>
      <c r="G32" s="283"/>
    </row>
    <row r="33" spans="2:7" ht="15.75" customHeight="1" thickBot="1">
      <c r="B33" s="166"/>
      <c r="C33" s="174"/>
      <c r="D33" s="175"/>
      <c r="E33" s="175"/>
      <c r="F33" s="175"/>
      <c r="G33" s="175"/>
    </row>
    <row r="34" spans="2:7" ht="15.75" customHeight="1" thickBot="1">
      <c r="B34" s="268"/>
      <c r="C34" s="269"/>
      <c r="D34" s="269"/>
      <c r="E34" s="269"/>
      <c r="F34" s="269"/>
      <c r="G34" s="270"/>
    </row>
  </sheetData>
  <sheetProtection algorithmName="SHA-512" hashValue="6cODg3+pnP2cx/R2J+Q3JA2wKGnBe7M79HWBq1J+bMURdpY3I0OdVXBhICNH8uBT7M/37OVpEUXXC6HgOKEeNw==" saltValue="eAD0Xmxsut199boBPt9vqw==" spinCount="100000" sheet="1" objects="1" scenarios="1" formatCells="0" formatColumns="0" formatRows="0"/>
  <mergeCells count="38">
    <mergeCell ref="G5:G6"/>
    <mergeCell ref="C4:F4"/>
    <mergeCell ref="C6:F6"/>
    <mergeCell ref="B3:B6"/>
    <mergeCell ref="B8:G8"/>
    <mergeCell ref="B14:C14"/>
    <mergeCell ref="D14:E14"/>
    <mergeCell ref="B10:G10"/>
    <mergeCell ref="B11:G11"/>
    <mergeCell ref="B12:G12"/>
    <mergeCell ref="B13:G13"/>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30:B31"/>
    <mergeCell ref="C30:C31"/>
    <mergeCell ref="D30:G31"/>
    <mergeCell ref="B34:G34"/>
    <mergeCell ref="B23:C23"/>
    <mergeCell ref="D23:E23"/>
    <mergeCell ref="B26:G26"/>
    <mergeCell ref="D27:G27"/>
    <mergeCell ref="D28:G28"/>
    <mergeCell ref="D29:G29"/>
    <mergeCell ref="B32:G32"/>
  </mergeCells>
  <hyperlinks>
    <hyperlink ref="B15" location="'Componente 1'!A1" display="1. Administración de Riesgos"/>
    <hyperlink ref="B16" location="'Componente 2'!A1" display="2. Medidas Debida Diligencia"/>
    <hyperlink ref="B17" location="'Componente 3'!A1" display="3. Participación Ciudadana y Rendición de Cuentas"/>
    <hyperlink ref="B18" location="'Componente 4'!A1" display="4. Transparencia y acceso a la Información"/>
    <hyperlink ref="B19" location="'Componente 5'!A1" display="5. Estado Abierto"/>
    <hyperlink ref="B20" location="'Componente 6'!A1" display="6. Legalidad e Integridad"/>
    <hyperlink ref="B21" location="'Componente 7'!A1" display="7. Redes Institucionales y Canales de Denuncia"/>
    <hyperlink ref="B22" location="'Componente 8'!A1" display="8. Iniciativas adicionales y conflicto de intereses"/>
  </hyperlinks>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showGridLines="0" view="pageBreakPreview" topLeftCell="A15" zoomScale="90" zoomScaleNormal="90" zoomScaleSheetLayoutView="90" workbookViewId="0">
      <selection activeCell="B10" sqref="B10:G10"/>
    </sheetView>
  </sheetViews>
  <sheetFormatPr baseColWidth="10" defaultColWidth="11.42578125" defaultRowHeight="15"/>
  <cols>
    <col min="1" max="1" width="33.42578125" style="1" customWidth="1"/>
    <col min="2" max="5" width="9.140625" style="1" customWidth="1"/>
    <col min="6" max="6" width="30.85546875" style="1" customWidth="1"/>
    <col min="7" max="7" width="28.7109375" style="1" customWidth="1"/>
    <col min="8" max="8" width="11.42578125" style="1" customWidth="1"/>
    <col min="9" max="16384" width="11.42578125" style="1"/>
  </cols>
  <sheetData>
    <row r="1" spans="1:7" ht="35.25" customHeight="1" thickBot="1">
      <c r="A1" s="4"/>
      <c r="B1" s="325"/>
      <c r="C1" s="272"/>
      <c r="D1" s="272"/>
      <c r="E1" s="272"/>
      <c r="F1" s="272"/>
      <c r="G1" s="176"/>
    </row>
    <row r="2" spans="1:7" ht="27" customHeight="1" thickBot="1">
      <c r="A2" s="315"/>
      <c r="B2" s="326" t="s">
        <v>31</v>
      </c>
      <c r="C2" s="283"/>
      <c r="D2" s="283"/>
      <c r="E2" s="283"/>
      <c r="F2" s="306"/>
      <c r="G2" s="137" t="s">
        <v>1</v>
      </c>
    </row>
    <row r="3" spans="1:7" ht="30.75" customHeight="1" thickBot="1">
      <c r="A3" s="316"/>
      <c r="B3" s="322" t="s">
        <v>2</v>
      </c>
      <c r="C3" s="299"/>
      <c r="D3" s="299"/>
      <c r="E3" s="299"/>
      <c r="F3" s="285"/>
      <c r="G3" s="137" t="s">
        <v>3</v>
      </c>
    </row>
    <row r="4" spans="1:7" ht="31.5" customHeight="1">
      <c r="A4" s="316"/>
      <c r="B4" s="327" t="s">
        <v>32</v>
      </c>
      <c r="C4" s="283"/>
      <c r="D4" s="283"/>
      <c r="E4" s="283"/>
      <c r="F4" s="306"/>
      <c r="G4" s="328" t="s">
        <v>5</v>
      </c>
    </row>
    <row r="5" spans="1:7" ht="33.75" customHeight="1" thickBot="1">
      <c r="A5" s="312"/>
      <c r="B5" s="329" t="s">
        <v>33</v>
      </c>
      <c r="C5" s="299"/>
      <c r="D5" s="299"/>
      <c r="E5" s="299"/>
      <c r="F5" s="285"/>
      <c r="G5" s="312"/>
    </row>
    <row r="6" spans="1:7" ht="3.75" customHeight="1" thickBot="1">
      <c r="A6" s="138"/>
      <c r="B6" s="12"/>
      <c r="C6" s="12"/>
      <c r="D6" s="12"/>
      <c r="E6" s="12"/>
      <c r="F6" s="12"/>
      <c r="G6" s="139"/>
    </row>
    <row r="7" spans="1:7" ht="32.25" customHeight="1" thickBot="1">
      <c r="A7" s="323" t="s">
        <v>7</v>
      </c>
      <c r="B7" s="269"/>
      <c r="C7" s="269"/>
      <c r="D7" s="269"/>
      <c r="E7" s="269"/>
      <c r="F7" s="269"/>
      <c r="G7" s="270"/>
    </row>
    <row r="8" spans="1:7" ht="3.75" customHeight="1" thickBot="1">
      <c r="A8" s="140"/>
      <c r="B8" s="141"/>
      <c r="C8" s="141"/>
      <c r="D8" s="141"/>
      <c r="E8" s="141"/>
      <c r="F8" s="141"/>
      <c r="G8" s="142"/>
    </row>
    <row r="9" spans="1:7" ht="30" customHeight="1" thickBot="1">
      <c r="A9" s="324" t="s">
        <v>34</v>
      </c>
      <c r="B9" s="269"/>
      <c r="C9" s="269"/>
      <c r="D9" s="269"/>
      <c r="E9" s="269"/>
      <c r="F9" s="269"/>
      <c r="G9" s="270"/>
    </row>
    <row r="10" spans="1:7" ht="75" customHeight="1" thickBot="1">
      <c r="A10" s="143" t="s">
        <v>35</v>
      </c>
      <c r="B10" s="318" t="s">
        <v>36</v>
      </c>
      <c r="C10" s="269"/>
      <c r="D10" s="269"/>
      <c r="E10" s="269"/>
      <c r="F10" s="269"/>
      <c r="G10" s="270"/>
    </row>
    <row r="11" spans="1:7" ht="79.5" customHeight="1" thickBot="1">
      <c r="A11" s="143" t="s">
        <v>37</v>
      </c>
      <c r="B11" s="318" t="s">
        <v>38</v>
      </c>
      <c r="C11" s="269"/>
      <c r="D11" s="269"/>
      <c r="E11" s="269"/>
      <c r="F11" s="269"/>
      <c r="G11" s="270"/>
    </row>
    <row r="12" spans="1:7" ht="66" customHeight="1" thickBot="1">
      <c r="A12" s="143" t="s">
        <v>39</v>
      </c>
      <c r="B12" s="318" t="s">
        <v>40</v>
      </c>
      <c r="C12" s="269"/>
      <c r="D12" s="269"/>
      <c r="E12" s="269"/>
      <c r="F12" s="269"/>
      <c r="G12" s="270"/>
    </row>
    <row r="13" spans="1:7" ht="41.25" customHeight="1" thickBot="1">
      <c r="A13" s="143" t="s">
        <v>41</v>
      </c>
      <c r="B13" s="318" t="s">
        <v>42</v>
      </c>
      <c r="C13" s="269"/>
      <c r="D13" s="269"/>
      <c r="E13" s="269"/>
      <c r="F13" s="269"/>
      <c r="G13" s="270"/>
    </row>
    <row r="14" spans="1:7" ht="30.75" customHeight="1" thickBot="1">
      <c r="A14" s="143" t="s">
        <v>43</v>
      </c>
      <c r="B14" s="318" t="s">
        <v>44</v>
      </c>
      <c r="C14" s="269"/>
      <c r="D14" s="269"/>
      <c r="E14" s="269"/>
      <c r="F14" s="269"/>
      <c r="G14" s="270"/>
    </row>
    <row r="15" spans="1:7" ht="36.75" customHeight="1" thickBot="1">
      <c r="A15" s="143" t="s">
        <v>45</v>
      </c>
      <c r="B15" s="318" t="s">
        <v>46</v>
      </c>
      <c r="C15" s="269"/>
      <c r="D15" s="269"/>
      <c r="E15" s="269"/>
      <c r="F15" s="269"/>
      <c r="G15" s="270"/>
    </row>
    <row r="16" spans="1:7" ht="97.5" customHeight="1" thickBot="1">
      <c r="A16" s="143" t="s">
        <v>47</v>
      </c>
      <c r="B16" s="318" t="s">
        <v>48</v>
      </c>
      <c r="C16" s="269"/>
      <c r="D16" s="269"/>
      <c r="E16" s="269"/>
      <c r="F16" s="269"/>
      <c r="G16" s="270"/>
    </row>
    <row r="17" spans="1:7" ht="41.25" customHeight="1" thickBot="1">
      <c r="A17" s="143" t="s">
        <v>49</v>
      </c>
      <c r="B17" s="318" t="s">
        <v>50</v>
      </c>
      <c r="C17" s="269"/>
      <c r="D17" s="269"/>
      <c r="E17" s="269"/>
      <c r="F17" s="269"/>
      <c r="G17" s="270"/>
    </row>
    <row r="18" spans="1:7" ht="31.5" customHeight="1" thickBot="1">
      <c r="A18" s="143" t="s">
        <v>51</v>
      </c>
      <c r="B18" s="321" t="s">
        <v>52</v>
      </c>
      <c r="C18" s="269"/>
      <c r="D18" s="269"/>
      <c r="E18" s="269"/>
      <c r="F18" s="269"/>
      <c r="G18" s="270"/>
    </row>
    <row r="19" spans="1:7" ht="21.75" customHeight="1" thickBot="1">
      <c r="A19" s="319" t="s">
        <v>53</v>
      </c>
      <c r="B19" s="269"/>
      <c r="C19" s="269"/>
      <c r="D19" s="269"/>
      <c r="E19" s="269"/>
      <c r="F19" s="269"/>
      <c r="G19" s="270"/>
    </row>
    <row r="20" spans="1:7" ht="196.5" customHeight="1" thickBot="1">
      <c r="A20" s="144" t="s">
        <v>54</v>
      </c>
      <c r="B20" s="320" t="s">
        <v>55</v>
      </c>
      <c r="C20" s="269"/>
      <c r="D20" s="269"/>
      <c r="E20" s="269"/>
      <c r="F20" s="269"/>
      <c r="G20" s="270"/>
    </row>
    <row r="21" spans="1:7" ht="60" customHeight="1" thickBot="1">
      <c r="A21" s="144" t="s">
        <v>56</v>
      </c>
      <c r="B21" s="318" t="s">
        <v>57</v>
      </c>
      <c r="C21" s="269"/>
      <c r="D21" s="269"/>
      <c r="E21" s="269"/>
      <c r="F21" s="269"/>
      <c r="G21" s="270"/>
    </row>
    <row r="22" spans="1:7" ht="123.75" customHeight="1" thickBot="1">
      <c r="A22" s="144" t="s">
        <v>58</v>
      </c>
      <c r="B22" s="318" t="s">
        <v>59</v>
      </c>
      <c r="C22" s="269"/>
      <c r="D22" s="269"/>
      <c r="E22" s="269"/>
      <c r="F22" s="269"/>
      <c r="G22" s="270"/>
    </row>
  </sheetData>
  <sheetProtection algorithmName="SHA-512" hashValue="g9x7MXrHCtWY+B65Z2TubfYd5kPMMJjkMg0TSKtVzJ95Qd3t8SvVm+aFOK6DreBKqPQ66QF2PXU+iYrC3PloGw==" saltValue="TM+gysqZfFrXojKVAWWmHg==" spinCount="100000" sheet="1" objects="1" scenarios="1"/>
  <mergeCells count="22">
    <mergeCell ref="B1:F1"/>
    <mergeCell ref="B2:F2"/>
    <mergeCell ref="B4:F4"/>
    <mergeCell ref="A2:A5"/>
    <mergeCell ref="G4:G5"/>
    <mergeCell ref="B5:F5"/>
    <mergeCell ref="B15:G15"/>
    <mergeCell ref="B3:F3"/>
    <mergeCell ref="B14:G14"/>
    <mergeCell ref="B12:G12"/>
    <mergeCell ref="B13:G13"/>
    <mergeCell ref="A7:G7"/>
    <mergeCell ref="B10:G10"/>
    <mergeCell ref="B11:G11"/>
    <mergeCell ref="A9:G9"/>
    <mergeCell ref="B16:G16"/>
    <mergeCell ref="B17:G17"/>
    <mergeCell ref="A19:G19"/>
    <mergeCell ref="B21:G21"/>
    <mergeCell ref="B22:G22"/>
    <mergeCell ref="B20:G20"/>
    <mergeCell ref="B18:G18"/>
  </mergeCells>
  <pageMargins left="0.7" right="0.7" top="0.75" bottom="0.75" header="0.3" footer="0.3"/>
  <pageSetup paperSize="9" scale="62"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499984740745262"/>
  </sheetPr>
  <dimension ref="A1:T13"/>
  <sheetViews>
    <sheetView showGridLines="0" view="pageBreakPreview" topLeftCell="K12" zoomScaleNormal="100" zoomScaleSheetLayoutView="100" workbookViewId="0">
      <selection activeCell="C6" sqref="C6"/>
    </sheetView>
  </sheetViews>
  <sheetFormatPr baseColWidth="10" defaultColWidth="11.42578125" defaultRowHeight="15"/>
  <cols>
    <col min="1" max="1" width="36.28515625" style="1" customWidth="1"/>
    <col min="2" max="2" width="6.7109375" style="1" customWidth="1"/>
    <col min="3" max="3" width="51" style="1" customWidth="1"/>
    <col min="4" max="4" width="19.28515625" style="1" customWidth="1"/>
    <col min="5" max="5" width="23.28515625" style="1" customWidth="1"/>
    <col min="6" max="6" width="30.42578125" style="1" customWidth="1"/>
    <col min="7" max="7" width="22.42578125" style="1" customWidth="1"/>
    <col min="8" max="8" width="37.42578125" style="1" customWidth="1"/>
    <col min="9" max="9" width="17.85546875" style="1" customWidth="1"/>
    <col min="10" max="10" width="23.7109375" style="1" customWidth="1"/>
    <col min="11" max="11" width="77.42578125" style="1" customWidth="1"/>
    <col min="12" max="12" width="16.5703125" style="1" customWidth="1"/>
    <col min="13" max="13" width="67.7109375" style="1" customWidth="1"/>
    <col min="14" max="16" width="29" style="1" customWidth="1"/>
    <col min="17" max="17" width="16.5703125" style="1" customWidth="1"/>
    <col min="18" max="18" width="21.140625" style="1" customWidth="1"/>
    <col min="19" max="20" width="29" style="1" customWidth="1"/>
    <col min="21" max="21" width="11.42578125" style="1" customWidth="1"/>
    <col min="22" max="16384" width="11.42578125" style="1"/>
  </cols>
  <sheetData>
    <row r="1" spans="1:20">
      <c r="A1" s="331" t="s">
        <v>60</v>
      </c>
      <c r="B1" s="272"/>
      <c r="C1" s="272"/>
      <c r="D1" s="272"/>
      <c r="E1" s="272"/>
      <c r="F1" s="272"/>
      <c r="G1" s="272"/>
      <c r="H1" s="272"/>
      <c r="I1" s="272"/>
      <c r="J1" s="272"/>
      <c r="K1" s="272"/>
      <c r="L1" s="272"/>
      <c r="M1" s="272"/>
      <c r="N1" s="272"/>
      <c r="O1" s="272"/>
      <c r="P1" s="272"/>
      <c r="Q1" s="272"/>
      <c r="R1" s="272"/>
      <c r="S1" s="272"/>
      <c r="T1" s="272"/>
    </row>
    <row r="2" spans="1:20" ht="27" customHeight="1">
      <c r="A2" s="332"/>
      <c r="B2" s="272"/>
      <c r="C2" s="272"/>
      <c r="D2" s="272"/>
      <c r="E2" s="272"/>
      <c r="F2" s="272"/>
      <c r="G2" s="272"/>
      <c r="H2" s="272"/>
      <c r="I2" s="272"/>
      <c r="J2" s="272"/>
      <c r="K2" s="272"/>
      <c r="L2" s="272"/>
      <c r="M2" s="272"/>
      <c r="N2" s="272"/>
      <c r="O2" s="272"/>
      <c r="P2" s="272"/>
      <c r="Q2" s="272"/>
      <c r="R2" s="272"/>
      <c r="S2" s="272"/>
      <c r="T2" s="272"/>
    </row>
    <row r="3" spans="1:20" ht="27" customHeight="1" thickBot="1">
      <c r="A3" s="333"/>
      <c r="B3" s="299"/>
      <c r="C3" s="299"/>
      <c r="D3" s="299"/>
      <c r="E3" s="299"/>
      <c r="F3" s="299"/>
      <c r="G3" s="299"/>
      <c r="H3" s="299"/>
      <c r="I3" s="299"/>
      <c r="J3" s="299"/>
      <c r="K3" s="299"/>
      <c r="L3" s="299"/>
      <c r="M3" s="299"/>
      <c r="N3" s="299"/>
      <c r="O3" s="299"/>
      <c r="P3" s="299"/>
      <c r="Q3" s="299"/>
      <c r="R3" s="299"/>
      <c r="S3" s="299"/>
      <c r="T3" s="299"/>
    </row>
    <row r="4" spans="1:20" ht="19.5" customHeight="1" thickBot="1">
      <c r="A4" s="334" t="s">
        <v>61</v>
      </c>
      <c r="B4" s="269"/>
      <c r="C4" s="269"/>
      <c r="D4" s="269"/>
      <c r="E4" s="269"/>
      <c r="F4" s="269"/>
      <c r="G4" s="269"/>
      <c r="H4" s="269"/>
      <c r="I4" s="270"/>
      <c r="J4" s="336" t="s">
        <v>62</v>
      </c>
      <c r="K4" s="269"/>
      <c r="L4" s="330" t="s">
        <v>63</v>
      </c>
      <c r="M4" s="269"/>
      <c r="N4" s="270"/>
      <c r="O4" s="330" t="s">
        <v>64</v>
      </c>
      <c r="P4" s="270"/>
      <c r="Q4" s="330" t="s">
        <v>63</v>
      </c>
      <c r="R4" s="269"/>
      <c r="S4" s="270"/>
      <c r="T4" s="177" t="s">
        <v>65</v>
      </c>
    </row>
    <row r="5" spans="1:20" ht="45.75" customHeight="1" thickBot="1">
      <c r="A5" s="178" t="s">
        <v>66</v>
      </c>
      <c r="B5" s="179" t="s">
        <v>67</v>
      </c>
      <c r="C5" s="180" t="s">
        <v>68</v>
      </c>
      <c r="D5" s="181" t="s">
        <v>41</v>
      </c>
      <c r="E5" s="181" t="s">
        <v>69</v>
      </c>
      <c r="F5" s="181" t="s">
        <v>70</v>
      </c>
      <c r="G5" s="181" t="s">
        <v>47</v>
      </c>
      <c r="H5" s="181" t="s">
        <v>49</v>
      </c>
      <c r="I5" s="182" t="s">
        <v>71</v>
      </c>
      <c r="J5" s="181" t="s">
        <v>72</v>
      </c>
      <c r="K5" s="181" t="s">
        <v>73</v>
      </c>
      <c r="L5" s="181" t="s">
        <v>72</v>
      </c>
      <c r="M5" s="181" t="s">
        <v>73</v>
      </c>
      <c r="N5" s="181" t="s">
        <v>74</v>
      </c>
      <c r="O5" s="181" t="s">
        <v>72</v>
      </c>
      <c r="P5" s="181" t="s">
        <v>73</v>
      </c>
      <c r="Q5" s="181" t="s">
        <v>72</v>
      </c>
      <c r="R5" s="181" t="s">
        <v>73</v>
      </c>
      <c r="S5" s="181" t="s">
        <v>74</v>
      </c>
      <c r="T5" s="181" t="s">
        <v>74</v>
      </c>
    </row>
    <row r="6" spans="1:20" ht="93.75" customHeight="1" thickBot="1">
      <c r="A6" s="335" t="s">
        <v>75</v>
      </c>
      <c r="B6" s="128" t="s">
        <v>76</v>
      </c>
      <c r="C6" s="56" t="s">
        <v>77</v>
      </c>
      <c r="D6" s="57" t="s">
        <v>78</v>
      </c>
      <c r="E6" s="89" t="s">
        <v>79</v>
      </c>
      <c r="F6" s="80" t="s">
        <v>80</v>
      </c>
      <c r="G6" s="57" t="s">
        <v>81</v>
      </c>
      <c r="H6" s="80" t="s">
        <v>82</v>
      </c>
      <c r="I6" s="129">
        <v>45930</v>
      </c>
      <c r="J6" s="183">
        <v>0</v>
      </c>
      <c r="K6" s="80" t="s">
        <v>83</v>
      </c>
      <c r="L6" s="183">
        <v>0</v>
      </c>
      <c r="M6" s="184" t="s">
        <v>84</v>
      </c>
      <c r="N6" s="185"/>
      <c r="O6" s="184">
        <v>0</v>
      </c>
      <c r="P6" s="185"/>
      <c r="Q6" s="184">
        <v>0</v>
      </c>
      <c r="R6" s="186"/>
      <c r="S6" s="185"/>
      <c r="T6" s="185"/>
    </row>
    <row r="7" spans="1:20" ht="91.5" customHeight="1" thickBot="1">
      <c r="A7" s="312"/>
      <c r="B7" s="128" t="s">
        <v>85</v>
      </c>
      <c r="C7" s="56" t="s">
        <v>86</v>
      </c>
      <c r="D7" s="57" t="s">
        <v>87</v>
      </c>
      <c r="E7" s="89" t="s">
        <v>79</v>
      </c>
      <c r="F7" s="60" t="s">
        <v>88</v>
      </c>
      <c r="G7" s="57" t="s">
        <v>81</v>
      </c>
      <c r="H7" s="80" t="s">
        <v>89</v>
      </c>
      <c r="I7" s="129">
        <v>46006</v>
      </c>
      <c r="J7" s="183">
        <v>0</v>
      </c>
      <c r="K7" s="80" t="s">
        <v>90</v>
      </c>
      <c r="L7" s="183">
        <v>0</v>
      </c>
      <c r="M7" s="183" t="s">
        <v>91</v>
      </c>
      <c r="N7" s="185"/>
      <c r="O7" s="184">
        <v>0</v>
      </c>
      <c r="P7" s="185"/>
      <c r="Q7" s="184">
        <v>0</v>
      </c>
      <c r="R7" s="186"/>
      <c r="S7" s="185"/>
      <c r="T7" s="185"/>
    </row>
    <row r="8" spans="1:20" ht="70.5" customHeight="1" thickBot="1">
      <c r="A8" s="335" t="s">
        <v>92</v>
      </c>
      <c r="B8" s="128" t="s">
        <v>93</v>
      </c>
      <c r="C8" s="62" t="s">
        <v>94</v>
      </c>
      <c r="D8" s="57" t="s">
        <v>95</v>
      </c>
      <c r="E8" s="89" t="s">
        <v>79</v>
      </c>
      <c r="F8" s="60" t="s">
        <v>88</v>
      </c>
      <c r="G8" s="57" t="s">
        <v>81</v>
      </c>
      <c r="H8" s="60" t="s">
        <v>96</v>
      </c>
      <c r="I8" s="129">
        <v>46006</v>
      </c>
      <c r="J8" s="183">
        <v>0</v>
      </c>
      <c r="K8" s="80" t="s">
        <v>97</v>
      </c>
      <c r="L8" s="183">
        <v>0</v>
      </c>
      <c r="M8" s="183" t="s">
        <v>91</v>
      </c>
      <c r="N8" s="187"/>
      <c r="O8" s="184">
        <v>0</v>
      </c>
      <c r="P8" s="187"/>
      <c r="Q8" s="184">
        <v>0</v>
      </c>
      <c r="R8" s="186"/>
      <c r="S8" s="187"/>
      <c r="T8" s="187"/>
    </row>
    <row r="9" spans="1:20" ht="275.25" customHeight="1" thickBot="1">
      <c r="A9" s="312"/>
      <c r="B9" s="128" t="s">
        <v>98</v>
      </c>
      <c r="C9" s="62" t="s">
        <v>99</v>
      </c>
      <c r="D9" s="57" t="s">
        <v>100</v>
      </c>
      <c r="E9" s="89" t="s">
        <v>79</v>
      </c>
      <c r="F9" s="60" t="s">
        <v>88</v>
      </c>
      <c r="G9" s="57" t="s">
        <v>81</v>
      </c>
      <c r="H9" s="60" t="s">
        <v>101</v>
      </c>
      <c r="I9" s="129">
        <v>45792</v>
      </c>
      <c r="J9" s="183">
        <v>0</v>
      </c>
      <c r="K9" s="188" t="s">
        <v>102</v>
      </c>
      <c r="L9" s="189">
        <v>1</v>
      </c>
      <c r="M9" s="188" t="s">
        <v>103</v>
      </c>
      <c r="N9" s="188" t="s">
        <v>104</v>
      </c>
      <c r="O9" s="184">
        <v>0</v>
      </c>
      <c r="P9" s="187"/>
      <c r="Q9" s="184">
        <v>0</v>
      </c>
      <c r="R9" s="186"/>
      <c r="S9" s="187"/>
      <c r="T9" s="187"/>
    </row>
    <row r="10" spans="1:20" ht="62.25" customHeight="1">
      <c r="A10" s="190" t="s">
        <v>105</v>
      </c>
      <c r="B10" s="128" t="s">
        <v>106</v>
      </c>
      <c r="C10" s="56" t="s">
        <v>107</v>
      </c>
      <c r="D10" s="57" t="s">
        <v>108</v>
      </c>
      <c r="E10" s="89" t="s">
        <v>79</v>
      </c>
      <c r="F10" s="60" t="s">
        <v>109</v>
      </c>
      <c r="G10" s="57" t="s">
        <v>81</v>
      </c>
      <c r="H10" s="60" t="s">
        <v>110</v>
      </c>
      <c r="I10" s="129">
        <v>46006</v>
      </c>
      <c r="J10" s="191">
        <v>0</v>
      </c>
      <c r="K10" s="192" t="s">
        <v>111</v>
      </c>
      <c r="L10" s="193">
        <v>0</v>
      </c>
      <c r="M10" s="192" t="s">
        <v>91</v>
      </c>
      <c r="N10" s="194"/>
      <c r="O10" s="184">
        <v>0</v>
      </c>
      <c r="P10" s="194"/>
      <c r="Q10" s="184">
        <v>0</v>
      </c>
      <c r="R10" s="186"/>
      <c r="S10" s="194"/>
      <c r="T10" s="194"/>
    </row>
    <row r="11" spans="1:20" ht="320.25" customHeight="1">
      <c r="A11" s="190" t="s">
        <v>112</v>
      </c>
      <c r="B11" s="130" t="s">
        <v>113</v>
      </c>
      <c r="C11" s="131" t="s">
        <v>114</v>
      </c>
      <c r="D11" s="57" t="s">
        <v>115</v>
      </c>
      <c r="E11" s="132" t="s">
        <v>79</v>
      </c>
      <c r="F11" s="133" t="s">
        <v>88</v>
      </c>
      <c r="G11" s="63" t="s">
        <v>81</v>
      </c>
      <c r="H11" s="133" t="s">
        <v>116</v>
      </c>
      <c r="I11" s="134">
        <v>46006</v>
      </c>
      <c r="J11" s="195">
        <v>0.33</v>
      </c>
      <c r="K11" s="192" t="s">
        <v>117</v>
      </c>
      <c r="L11" s="196">
        <v>0.33</v>
      </c>
      <c r="M11" s="192" t="s">
        <v>118</v>
      </c>
      <c r="N11" s="197"/>
      <c r="O11" s="184">
        <v>0</v>
      </c>
      <c r="P11" s="197"/>
      <c r="Q11" s="184">
        <v>0</v>
      </c>
      <c r="R11" s="186"/>
      <c r="S11" s="197"/>
      <c r="T11" s="197"/>
    </row>
    <row r="12" spans="1:20" ht="301.5" customHeight="1">
      <c r="A12" s="198" t="s">
        <v>119</v>
      </c>
      <c r="B12" s="130" t="s">
        <v>120</v>
      </c>
      <c r="C12" s="135" t="s">
        <v>121</v>
      </c>
      <c r="D12" s="57" t="s">
        <v>122</v>
      </c>
      <c r="E12" s="89" t="s">
        <v>123</v>
      </c>
      <c r="F12" s="60" t="s">
        <v>79</v>
      </c>
      <c r="G12" s="57" t="s">
        <v>124</v>
      </c>
      <c r="H12" s="60" t="s">
        <v>125</v>
      </c>
      <c r="I12" s="136" t="s">
        <v>126</v>
      </c>
      <c r="J12" s="195">
        <f>(2/3)</f>
        <v>0.66666666666666663</v>
      </c>
      <c r="K12" s="192" t="s">
        <v>127</v>
      </c>
      <c r="L12" s="196">
        <v>0.67</v>
      </c>
      <c r="M12" s="192" t="s">
        <v>128</v>
      </c>
      <c r="N12" s="197"/>
      <c r="O12" s="184">
        <v>0</v>
      </c>
      <c r="P12" s="197"/>
      <c r="Q12" s="184">
        <v>0</v>
      </c>
      <c r="R12" s="186"/>
      <c r="S12" s="197"/>
      <c r="T12" s="197"/>
    </row>
    <row r="13" spans="1:20">
      <c r="J13" s="199">
        <f>AVERAGE(J6:J12)</f>
        <v>0.14238095238095236</v>
      </c>
      <c r="L13" s="200">
        <f>AVERAGE(L6:L12)</f>
        <v>0.2857142857142857</v>
      </c>
      <c r="M13" s="201"/>
      <c r="O13" s="199">
        <f>AVERAGE(O6:O12)</f>
        <v>0</v>
      </c>
      <c r="Q13" s="202">
        <f>AVERAGE(Q6:Q12)</f>
        <v>0</v>
      </c>
      <c r="R13" s="201"/>
    </row>
  </sheetData>
  <sheetProtection algorithmName="SHA-512" hashValue="tvXujUhHWXOVcXQWGZaMdSdlwMTiBtDsYsOL6AoQ4p5A/v4oYuQegG+UumUqcjLwXRfKw0WwuW2OWojhA0djAQ==" saltValue="pxWBJPF+CzKiDdvOuQ6ruA==" spinCount="100000" sheet="1" formatCells="0" formatColumns="0" formatRows="0" insertColumns="0" insertRows="0"/>
  <mergeCells count="8">
    <mergeCell ref="Q4:S4"/>
    <mergeCell ref="A1:T3"/>
    <mergeCell ref="A4:I4"/>
    <mergeCell ref="A6:A7"/>
    <mergeCell ref="A8:A9"/>
    <mergeCell ref="L4:N4"/>
    <mergeCell ref="J4:K4"/>
    <mergeCell ref="O4:P4"/>
  </mergeCells>
  <pageMargins left="0.7" right="0.7" top="0.75" bottom="0.75" header="0.3" footer="0.3"/>
  <pageSetup paperSize="9" scale="20"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249977111117893"/>
  </sheetPr>
  <dimension ref="A1:T12"/>
  <sheetViews>
    <sheetView showGridLines="0" view="pageBreakPreview" topLeftCell="K9" zoomScale="90" zoomScaleNormal="100" zoomScaleSheetLayoutView="90" workbookViewId="0">
      <selection activeCell="M7" sqref="M7:M8"/>
    </sheetView>
  </sheetViews>
  <sheetFormatPr baseColWidth="10" defaultColWidth="11.42578125" defaultRowHeight="15"/>
  <cols>
    <col min="1" max="1" width="36.28515625" style="1" customWidth="1"/>
    <col min="2" max="2" width="6.7109375" style="1" customWidth="1"/>
    <col min="3" max="3" width="51" style="1" customWidth="1"/>
    <col min="4" max="4" width="21.140625" style="1" customWidth="1"/>
    <col min="5" max="6" width="30.42578125" style="1" customWidth="1"/>
    <col min="7" max="7" width="27.5703125" style="1" customWidth="1"/>
    <col min="8" max="8" width="22.5703125" style="1" customWidth="1"/>
    <col min="9" max="9" width="17.85546875" style="1" customWidth="1"/>
    <col min="10" max="10" width="22.140625" style="1" customWidth="1"/>
    <col min="11" max="11" width="60.28515625" style="1" customWidth="1"/>
    <col min="12" max="12" width="16.5703125" style="1" customWidth="1"/>
    <col min="13" max="13" width="78.140625" style="1" customWidth="1"/>
    <col min="14" max="14" width="29" style="1" customWidth="1"/>
    <col min="15" max="15" width="23.85546875" style="1" customWidth="1"/>
    <col min="16" max="16" width="26.42578125" style="1" customWidth="1"/>
    <col min="17" max="17" width="16.5703125" style="1" customWidth="1"/>
    <col min="18" max="18" width="21.140625" style="1" customWidth="1"/>
    <col min="19" max="20" width="29" style="1" customWidth="1"/>
    <col min="21" max="21" width="11.42578125" style="1" customWidth="1"/>
    <col min="22" max="16384" width="11.42578125" style="1"/>
  </cols>
  <sheetData>
    <row r="1" spans="1:20">
      <c r="A1" s="331" t="s">
        <v>60</v>
      </c>
      <c r="B1" s="272"/>
      <c r="C1" s="272"/>
      <c r="D1" s="272"/>
      <c r="E1" s="272"/>
      <c r="F1" s="272"/>
      <c r="G1" s="272"/>
      <c r="H1" s="272"/>
      <c r="I1" s="272"/>
      <c r="J1" s="272"/>
      <c r="K1" s="272"/>
      <c r="L1" s="272"/>
      <c r="M1" s="272"/>
      <c r="N1" s="272"/>
      <c r="O1" s="272"/>
      <c r="P1" s="272"/>
      <c r="Q1" s="272"/>
      <c r="R1" s="272"/>
      <c r="S1" s="272"/>
      <c r="T1" s="272"/>
    </row>
    <row r="2" spans="1:20" ht="23.25" customHeight="1">
      <c r="A2" s="332"/>
      <c r="B2" s="272"/>
      <c r="C2" s="272"/>
      <c r="D2" s="272"/>
      <c r="E2" s="272"/>
      <c r="F2" s="272"/>
      <c r="G2" s="272"/>
      <c r="H2" s="272"/>
      <c r="I2" s="272"/>
      <c r="J2" s="272"/>
      <c r="K2" s="272"/>
      <c r="L2" s="272"/>
      <c r="M2" s="272"/>
      <c r="N2" s="272"/>
      <c r="O2" s="272"/>
      <c r="P2" s="272"/>
      <c r="Q2" s="272"/>
      <c r="R2" s="272"/>
      <c r="S2" s="272"/>
      <c r="T2" s="272"/>
    </row>
    <row r="3" spans="1:20" ht="31.5" customHeight="1" thickBot="1">
      <c r="A3" s="333"/>
      <c r="B3" s="299"/>
      <c r="C3" s="299"/>
      <c r="D3" s="299"/>
      <c r="E3" s="299"/>
      <c r="F3" s="299"/>
      <c r="G3" s="299"/>
      <c r="H3" s="299"/>
      <c r="I3" s="299"/>
      <c r="J3" s="299"/>
      <c r="K3" s="299"/>
      <c r="L3" s="299"/>
      <c r="M3" s="299"/>
      <c r="N3" s="299"/>
      <c r="O3" s="299"/>
      <c r="P3" s="299"/>
      <c r="Q3" s="299"/>
      <c r="R3" s="299"/>
      <c r="S3" s="299"/>
      <c r="T3" s="299"/>
    </row>
    <row r="4" spans="1:20" ht="19.5" customHeight="1" thickBot="1">
      <c r="A4" s="334" t="s">
        <v>129</v>
      </c>
      <c r="B4" s="269"/>
      <c r="C4" s="269"/>
      <c r="D4" s="269"/>
      <c r="E4" s="269"/>
      <c r="F4" s="269"/>
      <c r="G4" s="269"/>
      <c r="H4" s="269"/>
      <c r="I4" s="270"/>
      <c r="J4" s="336" t="s">
        <v>62</v>
      </c>
      <c r="K4" s="269"/>
      <c r="L4" s="330" t="s">
        <v>63</v>
      </c>
      <c r="M4" s="269"/>
      <c r="N4" s="270"/>
      <c r="O4" s="336" t="s">
        <v>64</v>
      </c>
      <c r="P4" s="269"/>
      <c r="Q4" s="330" t="s">
        <v>63</v>
      </c>
      <c r="R4" s="269"/>
      <c r="S4" s="270"/>
      <c r="T4" s="177" t="s">
        <v>65</v>
      </c>
    </row>
    <row r="5" spans="1:20" ht="30.75" customHeight="1" thickBot="1">
      <c r="A5" s="203" t="s">
        <v>66</v>
      </c>
      <c r="B5" s="204" t="s">
        <v>67</v>
      </c>
      <c r="C5" s="205" t="s">
        <v>68</v>
      </c>
      <c r="D5" s="181" t="s">
        <v>41</v>
      </c>
      <c r="E5" s="181" t="s">
        <v>69</v>
      </c>
      <c r="F5" s="181" t="s">
        <v>70</v>
      </c>
      <c r="G5" s="181" t="s">
        <v>47</v>
      </c>
      <c r="H5" s="181" t="s">
        <v>49</v>
      </c>
      <c r="I5" s="182" t="s">
        <v>71</v>
      </c>
      <c r="J5" s="181" t="s">
        <v>72</v>
      </c>
      <c r="K5" s="181" t="s">
        <v>73</v>
      </c>
      <c r="L5" s="181" t="s">
        <v>72</v>
      </c>
      <c r="M5" s="181" t="s">
        <v>73</v>
      </c>
      <c r="N5" s="181" t="s">
        <v>74</v>
      </c>
      <c r="O5" s="181" t="s">
        <v>72</v>
      </c>
      <c r="P5" s="181" t="s">
        <v>73</v>
      </c>
      <c r="Q5" s="181" t="s">
        <v>72</v>
      </c>
      <c r="R5" s="181" t="s">
        <v>73</v>
      </c>
      <c r="S5" s="181" t="s">
        <v>74</v>
      </c>
      <c r="T5" s="181" t="s">
        <v>74</v>
      </c>
    </row>
    <row r="6" spans="1:20" ht="223.5" customHeight="1" thickBot="1">
      <c r="A6" s="13" t="s">
        <v>130</v>
      </c>
      <c r="B6" s="14" t="s">
        <v>76</v>
      </c>
      <c r="C6" s="15" t="s">
        <v>131</v>
      </c>
      <c r="D6" s="16" t="s">
        <v>132</v>
      </c>
      <c r="E6" s="16" t="s">
        <v>133</v>
      </c>
      <c r="F6" s="16" t="s">
        <v>134</v>
      </c>
      <c r="G6" s="17" t="s">
        <v>135</v>
      </c>
      <c r="H6" s="18" t="s">
        <v>136</v>
      </c>
      <c r="I6" s="19">
        <v>46006</v>
      </c>
      <c r="J6" s="183">
        <v>0</v>
      </c>
      <c r="K6" s="206" t="s">
        <v>137</v>
      </c>
      <c r="L6" s="183">
        <v>0</v>
      </c>
      <c r="M6" s="207" t="s">
        <v>138</v>
      </c>
      <c r="N6" s="185"/>
      <c r="O6" s="184">
        <v>0</v>
      </c>
      <c r="P6" s="185"/>
      <c r="Q6" s="184">
        <v>0</v>
      </c>
      <c r="R6" s="208"/>
      <c r="S6" s="185"/>
      <c r="T6" s="185"/>
    </row>
    <row r="7" spans="1:20" ht="255.75" customHeight="1" thickBot="1">
      <c r="A7" s="13" t="s">
        <v>139</v>
      </c>
      <c r="B7" s="20" t="s">
        <v>93</v>
      </c>
      <c r="C7" s="21" t="s">
        <v>140</v>
      </c>
      <c r="D7" s="22" t="s">
        <v>141</v>
      </c>
      <c r="E7" s="23" t="s">
        <v>142</v>
      </c>
      <c r="F7" s="23" t="s">
        <v>143</v>
      </c>
      <c r="G7" s="24" t="s">
        <v>135</v>
      </c>
      <c r="H7" s="22" t="s">
        <v>144</v>
      </c>
      <c r="I7" s="25">
        <v>46006</v>
      </c>
      <c r="J7" s="209">
        <v>0.5</v>
      </c>
      <c r="K7" s="25" t="s">
        <v>145</v>
      </c>
      <c r="L7" s="209">
        <v>0.5</v>
      </c>
      <c r="M7" s="210" t="s">
        <v>146</v>
      </c>
      <c r="N7" s="211"/>
      <c r="O7" s="212">
        <v>0</v>
      </c>
      <c r="P7" s="211"/>
      <c r="Q7" s="212">
        <v>0</v>
      </c>
      <c r="R7" s="213"/>
      <c r="S7" s="211"/>
      <c r="T7" s="211"/>
    </row>
    <row r="8" spans="1:20" ht="281.25" customHeight="1" thickBot="1">
      <c r="A8" s="337" t="s">
        <v>147</v>
      </c>
      <c r="B8" s="26" t="s">
        <v>106</v>
      </c>
      <c r="C8" s="27" t="s">
        <v>148</v>
      </c>
      <c r="D8" s="28" t="s">
        <v>149</v>
      </c>
      <c r="E8" s="29" t="s">
        <v>123</v>
      </c>
      <c r="F8" s="29" t="s">
        <v>150</v>
      </c>
      <c r="G8" s="30" t="s">
        <v>124</v>
      </c>
      <c r="H8" s="28" t="s">
        <v>151</v>
      </c>
      <c r="I8" s="31" t="s">
        <v>126</v>
      </c>
      <c r="J8" s="153">
        <v>0.33</v>
      </c>
      <c r="K8" s="154" t="s">
        <v>152</v>
      </c>
      <c r="L8" s="183">
        <v>0</v>
      </c>
      <c r="M8" s="207" t="s">
        <v>153</v>
      </c>
      <c r="N8" s="185"/>
      <c r="O8" s="184">
        <v>0</v>
      </c>
      <c r="P8" s="185"/>
      <c r="Q8" s="184">
        <v>0</v>
      </c>
      <c r="R8" s="208"/>
      <c r="S8" s="185"/>
      <c r="T8" s="185"/>
    </row>
    <row r="9" spans="1:20" ht="189" customHeight="1" thickBot="1">
      <c r="A9" s="312"/>
      <c r="B9" s="32" t="s">
        <v>154</v>
      </c>
      <c r="C9" s="33" t="s">
        <v>155</v>
      </c>
      <c r="D9" s="33" t="s">
        <v>156</v>
      </c>
      <c r="E9" s="34" t="s">
        <v>123</v>
      </c>
      <c r="F9" s="34" t="s">
        <v>157</v>
      </c>
      <c r="G9" s="35" t="s">
        <v>124</v>
      </c>
      <c r="H9" s="33" t="s">
        <v>158</v>
      </c>
      <c r="I9" s="36" t="s">
        <v>159</v>
      </c>
      <c r="J9" s="155">
        <v>0.5</v>
      </c>
      <c r="K9" s="156" t="s">
        <v>160</v>
      </c>
      <c r="L9" s="195">
        <v>0.5</v>
      </c>
      <c r="M9" s="156" t="s">
        <v>161</v>
      </c>
      <c r="N9" s="214"/>
      <c r="O9" s="215">
        <v>0</v>
      </c>
      <c r="P9" s="214"/>
      <c r="Q9" s="215">
        <v>0</v>
      </c>
      <c r="R9" s="216"/>
      <c r="S9" s="214"/>
      <c r="T9" s="214"/>
    </row>
    <row r="10" spans="1:20">
      <c r="J10" s="199">
        <f>AVERAGE(J6:J9)</f>
        <v>0.33250000000000002</v>
      </c>
      <c r="L10" s="217">
        <f>AVERAGE(L6:L9)</f>
        <v>0.25</v>
      </c>
      <c r="O10" s="199">
        <f>AVERAGE(O6:O9)</f>
        <v>0</v>
      </c>
      <c r="Q10" s="217">
        <f>AVERAGE(Q6:Q9)</f>
        <v>0</v>
      </c>
    </row>
    <row r="12" spans="1:20">
      <c r="T12" s="218"/>
    </row>
  </sheetData>
  <sheetProtection password="F3DD" sheet="1" formatCells="0" formatColumns="0" formatRows="0"/>
  <autoFilter ref="A5:T10"/>
  <mergeCells count="7">
    <mergeCell ref="L4:N4"/>
    <mergeCell ref="Q4:S4"/>
    <mergeCell ref="A1:T3"/>
    <mergeCell ref="A4:I4"/>
    <mergeCell ref="A8:A9"/>
    <mergeCell ref="J4:K4"/>
    <mergeCell ref="O4:P4"/>
  </mergeCells>
  <pageMargins left="0.7" right="0.7" top="0.75" bottom="0.75" header="0.3" footer="0.3"/>
  <pageSetup paperSize="9" scale="16"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39997558519241921"/>
  </sheetPr>
  <dimension ref="A1:X18"/>
  <sheetViews>
    <sheetView showGridLines="0" view="pageBreakPreview" topLeftCell="J15" zoomScale="90" zoomScaleNormal="100" zoomScaleSheetLayoutView="90" workbookViewId="0">
      <selection activeCell="K6" sqref="K6"/>
    </sheetView>
  </sheetViews>
  <sheetFormatPr baseColWidth="10" defaultColWidth="11.42578125" defaultRowHeight="15"/>
  <cols>
    <col min="1" max="1" width="36.28515625" style="1" customWidth="1"/>
    <col min="2" max="2" width="6.7109375" style="1" customWidth="1"/>
    <col min="3" max="3" width="51" style="1" customWidth="1"/>
    <col min="4" max="4" width="23.7109375" style="1" customWidth="1"/>
    <col min="5" max="5" width="27.42578125" style="1" bestFit="1" customWidth="1"/>
    <col min="6" max="6" width="19.140625" style="1" customWidth="1"/>
    <col min="7" max="7" width="19.5703125" style="1" customWidth="1"/>
    <col min="8" max="8" width="22.85546875" style="1" customWidth="1"/>
    <col min="9" max="9" width="17.85546875" style="1" customWidth="1"/>
    <col min="10" max="10" width="24.140625" style="1" customWidth="1"/>
    <col min="11" max="11" width="78.28515625" style="1" customWidth="1"/>
    <col min="12" max="12" width="16.5703125" style="1" customWidth="1"/>
    <col min="13" max="13" width="68.28515625" style="1" customWidth="1"/>
    <col min="14" max="14" width="72.7109375" style="1" customWidth="1"/>
    <col min="15" max="16" width="29" style="1" customWidth="1"/>
    <col min="17" max="17" width="16.5703125" style="1" customWidth="1"/>
    <col min="18" max="18" width="21.140625" style="1" customWidth="1"/>
    <col min="19" max="20" width="29" style="1" customWidth="1"/>
    <col min="21" max="21" width="11.42578125" style="1" customWidth="1"/>
    <col min="22" max="16384" width="11.42578125" style="1"/>
  </cols>
  <sheetData>
    <row r="1" spans="1:24">
      <c r="A1" s="331" t="s">
        <v>60</v>
      </c>
      <c r="B1" s="272"/>
      <c r="C1" s="272"/>
      <c r="D1" s="272"/>
      <c r="E1" s="272"/>
      <c r="F1" s="272"/>
      <c r="G1" s="272"/>
      <c r="H1" s="272"/>
      <c r="I1" s="272"/>
      <c r="J1" s="272"/>
      <c r="K1" s="272"/>
      <c r="L1" s="272"/>
      <c r="M1" s="272"/>
      <c r="N1" s="272"/>
      <c r="O1" s="272"/>
      <c r="P1" s="272"/>
      <c r="Q1" s="272"/>
      <c r="R1" s="272"/>
      <c r="S1" s="272"/>
      <c r="T1" s="272"/>
    </row>
    <row r="2" spans="1:24">
      <c r="A2" s="332"/>
      <c r="B2" s="272"/>
      <c r="C2" s="272"/>
      <c r="D2" s="272"/>
      <c r="E2" s="272"/>
      <c r="F2" s="272"/>
      <c r="G2" s="272"/>
      <c r="H2" s="272"/>
      <c r="I2" s="272"/>
      <c r="J2" s="272"/>
      <c r="K2" s="272"/>
      <c r="L2" s="272"/>
      <c r="M2" s="272"/>
      <c r="N2" s="272"/>
      <c r="O2" s="272"/>
      <c r="P2" s="272"/>
      <c r="Q2" s="272"/>
      <c r="R2" s="272"/>
      <c r="S2" s="272"/>
      <c r="T2" s="272"/>
    </row>
    <row r="3" spans="1:24" ht="24.75" customHeight="1" thickBot="1">
      <c r="A3" s="333"/>
      <c r="B3" s="299"/>
      <c r="C3" s="299"/>
      <c r="D3" s="299"/>
      <c r="E3" s="299"/>
      <c r="F3" s="299"/>
      <c r="G3" s="299"/>
      <c r="H3" s="299"/>
      <c r="I3" s="299"/>
      <c r="J3" s="299"/>
      <c r="K3" s="299"/>
      <c r="L3" s="299"/>
      <c r="M3" s="299"/>
      <c r="N3" s="299"/>
      <c r="O3" s="299"/>
      <c r="P3" s="299"/>
      <c r="Q3" s="299"/>
      <c r="R3" s="299"/>
      <c r="S3" s="299"/>
      <c r="T3" s="299"/>
    </row>
    <row r="4" spans="1:24" ht="15.75" customHeight="1" thickBot="1">
      <c r="A4" s="339" t="s">
        <v>162</v>
      </c>
      <c r="B4" s="269"/>
      <c r="C4" s="269"/>
      <c r="D4" s="269"/>
      <c r="E4" s="269"/>
      <c r="F4" s="269"/>
      <c r="G4" s="340"/>
      <c r="H4" s="339"/>
      <c r="I4" s="340"/>
      <c r="J4" s="336" t="s">
        <v>62</v>
      </c>
      <c r="K4" s="269"/>
      <c r="L4" s="330" t="s">
        <v>63</v>
      </c>
      <c r="M4" s="269"/>
      <c r="N4" s="270"/>
      <c r="O4" s="330" t="s">
        <v>64</v>
      </c>
      <c r="P4" s="270"/>
      <c r="Q4" s="330" t="s">
        <v>63</v>
      </c>
      <c r="R4" s="269"/>
      <c r="S4" s="270"/>
      <c r="T4" s="177" t="s">
        <v>65</v>
      </c>
    </row>
    <row r="5" spans="1:24" ht="30.75" customHeight="1" thickBot="1">
      <c r="A5" s="178" t="s">
        <v>66</v>
      </c>
      <c r="B5" s="179" t="s">
        <v>67</v>
      </c>
      <c r="C5" s="219" t="s">
        <v>68</v>
      </c>
      <c r="D5" s="220" t="s">
        <v>41</v>
      </c>
      <c r="E5" s="220" t="s">
        <v>69</v>
      </c>
      <c r="F5" s="220" t="s">
        <v>70</v>
      </c>
      <c r="G5" s="220" t="s">
        <v>47</v>
      </c>
      <c r="H5" s="220" t="s">
        <v>49</v>
      </c>
      <c r="I5" s="221" t="s">
        <v>71</v>
      </c>
      <c r="J5" s="181" t="s">
        <v>72</v>
      </c>
      <c r="K5" s="181" t="s">
        <v>73</v>
      </c>
      <c r="L5" s="181" t="s">
        <v>72</v>
      </c>
      <c r="M5" s="181" t="s">
        <v>73</v>
      </c>
      <c r="N5" s="181" t="s">
        <v>74</v>
      </c>
      <c r="O5" s="181" t="s">
        <v>72</v>
      </c>
      <c r="P5" s="181" t="s">
        <v>73</v>
      </c>
      <c r="Q5" s="181" t="s">
        <v>72</v>
      </c>
      <c r="R5" s="181" t="s">
        <v>73</v>
      </c>
      <c r="S5" s="181" t="s">
        <v>74</v>
      </c>
      <c r="T5" s="181" t="s">
        <v>74</v>
      </c>
    </row>
    <row r="6" spans="1:24" ht="241.5" customHeight="1" thickBot="1">
      <c r="A6" s="337" t="s">
        <v>163</v>
      </c>
      <c r="B6" s="38" t="s">
        <v>76</v>
      </c>
      <c r="C6" s="39" t="s">
        <v>164</v>
      </c>
      <c r="D6" s="29" t="s">
        <v>165</v>
      </c>
      <c r="E6" s="28" t="s">
        <v>166</v>
      </c>
      <c r="F6" s="29" t="s">
        <v>167</v>
      </c>
      <c r="G6" s="29" t="s">
        <v>81</v>
      </c>
      <c r="H6" s="29" t="s">
        <v>168</v>
      </c>
      <c r="I6" s="31">
        <v>45884</v>
      </c>
      <c r="J6" s="183">
        <v>0.35</v>
      </c>
      <c r="K6" s="31" t="s">
        <v>169</v>
      </c>
      <c r="L6" s="183">
        <v>0.35</v>
      </c>
      <c r="M6" s="208" t="s">
        <v>170</v>
      </c>
      <c r="N6" s="185"/>
      <c r="O6" s="183">
        <v>0</v>
      </c>
      <c r="P6" s="185"/>
      <c r="Q6" s="183">
        <v>0</v>
      </c>
      <c r="R6" s="208"/>
      <c r="S6" s="185"/>
      <c r="T6" s="185"/>
    </row>
    <row r="7" spans="1:24" ht="408.75" customHeight="1" thickBot="1">
      <c r="A7" s="312"/>
      <c r="B7" s="38" t="s">
        <v>85</v>
      </c>
      <c r="C7" s="40" t="s">
        <v>171</v>
      </c>
      <c r="D7" s="34" t="s">
        <v>172</v>
      </c>
      <c r="E7" s="41" t="s">
        <v>166</v>
      </c>
      <c r="F7" s="34" t="s">
        <v>167</v>
      </c>
      <c r="G7" s="34" t="s">
        <v>81</v>
      </c>
      <c r="H7" s="34" t="s">
        <v>173</v>
      </c>
      <c r="I7" s="42">
        <v>45762</v>
      </c>
      <c r="J7" s="183">
        <v>1</v>
      </c>
      <c r="K7" s="42" t="s">
        <v>174</v>
      </c>
      <c r="L7" s="183">
        <v>1</v>
      </c>
      <c r="M7" s="208" t="s">
        <v>175</v>
      </c>
      <c r="N7" s="185"/>
      <c r="O7" s="183">
        <v>0</v>
      </c>
      <c r="P7" s="185"/>
      <c r="Q7" s="183">
        <v>0</v>
      </c>
      <c r="R7" s="208"/>
      <c r="S7" s="185"/>
      <c r="T7" s="185"/>
    </row>
    <row r="8" spans="1:24" ht="267.75" customHeight="1" thickBot="1">
      <c r="A8" s="337" t="s">
        <v>176</v>
      </c>
      <c r="B8" s="38" t="s">
        <v>93</v>
      </c>
      <c r="C8" s="39" t="s">
        <v>177</v>
      </c>
      <c r="D8" s="29" t="s">
        <v>178</v>
      </c>
      <c r="E8" s="41" t="s">
        <v>166</v>
      </c>
      <c r="F8" s="29" t="s">
        <v>179</v>
      </c>
      <c r="G8" s="29" t="s">
        <v>180</v>
      </c>
      <c r="H8" s="29" t="s">
        <v>181</v>
      </c>
      <c r="I8" s="31">
        <v>45976</v>
      </c>
      <c r="J8" s="183">
        <v>0</v>
      </c>
      <c r="K8" s="31" t="s">
        <v>182</v>
      </c>
      <c r="L8" s="183">
        <v>0</v>
      </c>
      <c r="M8" s="222" t="s">
        <v>183</v>
      </c>
      <c r="N8" s="187"/>
      <c r="O8" s="183">
        <v>0</v>
      </c>
      <c r="P8" s="187"/>
      <c r="Q8" s="183">
        <v>0</v>
      </c>
      <c r="R8" s="222"/>
      <c r="S8" s="187"/>
      <c r="T8" s="187"/>
    </row>
    <row r="9" spans="1:24" ht="122.25" customHeight="1" thickBot="1">
      <c r="A9" s="312"/>
      <c r="B9" s="38" t="s">
        <v>98</v>
      </c>
      <c r="C9" s="39" t="s">
        <v>184</v>
      </c>
      <c r="D9" s="29" t="s">
        <v>185</v>
      </c>
      <c r="E9" s="41" t="s">
        <v>186</v>
      </c>
      <c r="F9" s="34" t="s">
        <v>109</v>
      </c>
      <c r="G9" s="29" t="s">
        <v>180</v>
      </c>
      <c r="H9" s="29" t="s">
        <v>187</v>
      </c>
      <c r="I9" s="31">
        <v>45961</v>
      </c>
      <c r="J9" s="183">
        <v>0</v>
      </c>
      <c r="K9" s="31" t="s">
        <v>188</v>
      </c>
      <c r="L9" s="183">
        <v>0</v>
      </c>
      <c r="M9" s="222" t="s">
        <v>189</v>
      </c>
      <c r="N9" s="187"/>
      <c r="O9" s="183">
        <v>0</v>
      </c>
      <c r="P9" s="187"/>
      <c r="Q9" s="183">
        <v>0</v>
      </c>
      <c r="R9" s="222"/>
      <c r="S9" s="187"/>
      <c r="T9" s="187"/>
    </row>
    <row r="10" spans="1:24" ht="329.25" customHeight="1" thickBot="1">
      <c r="A10" s="337" t="s">
        <v>190</v>
      </c>
      <c r="B10" s="38" t="s">
        <v>106</v>
      </c>
      <c r="C10" s="39" t="s">
        <v>191</v>
      </c>
      <c r="D10" s="29" t="s">
        <v>192</v>
      </c>
      <c r="E10" s="27" t="s">
        <v>109</v>
      </c>
      <c r="F10" s="34" t="s">
        <v>167</v>
      </c>
      <c r="G10" s="29" t="s">
        <v>180</v>
      </c>
      <c r="H10" s="29" t="s">
        <v>193</v>
      </c>
      <c r="I10" s="31">
        <v>45976</v>
      </c>
      <c r="J10" s="191">
        <v>0.875</v>
      </c>
      <c r="K10" s="31" t="s">
        <v>194</v>
      </c>
      <c r="L10" s="191">
        <v>0.72219999999999995</v>
      </c>
      <c r="M10" s="222" t="s">
        <v>195</v>
      </c>
      <c r="N10" s="222"/>
      <c r="O10" s="183">
        <v>0</v>
      </c>
      <c r="P10" s="222"/>
      <c r="Q10" s="183">
        <v>0</v>
      </c>
      <c r="R10" s="222"/>
      <c r="S10" s="222"/>
      <c r="T10" s="187"/>
    </row>
    <row r="11" spans="1:24" ht="240.75" customHeight="1" thickBot="1">
      <c r="A11" s="316"/>
      <c r="B11" s="38" t="s">
        <v>154</v>
      </c>
      <c r="C11" s="39" t="s">
        <v>196</v>
      </c>
      <c r="D11" s="29" t="s">
        <v>197</v>
      </c>
      <c r="E11" s="27" t="s">
        <v>166</v>
      </c>
      <c r="F11" s="29" t="s">
        <v>109</v>
      </c>
      <c r="G11" s="29" t="s">
        <v>81</v>
      </c>
      <c r="H11" s="29" t="s">
        <v>198</v>
      </c>
      <c r="I11" s="31">
        <v>45991</v>
      </c>
      <c r="J11" s="223">
        <v>1</v>
      </c>
      <c r="K11" s="42" t="s">
        <v>199</v>
      </c>
      <c r="L11" s="223">
        <v>1</v>
      </c>
      <c r="M11" s="222" t="s">
        <v>200</v>
      </c>
      <c r="N11" s="222"/>
      <c r="O11" s="183">
        <v>0</v>
      </c>
      <c r="P11" s="222"/>
      <c r="Q11" s="183">
        <v>0</v>
      </c>
      <c r="R11" s="222"/>
      <c r="S11" s="222"/>
      <c r="T11" s="187"/>
    </row>
    <row r="12" spans="1:24" ht="287.25" customHeight="1" thickBot="1">
      <c r="A12" s="312"/>
      <c r="B12" s="38" t="s">
        <v>201</v>
      </c>
      <c r="C12" s="40" t="s">
        <v>202</v>
      </c>
      <c r="D12" s="43" t="s">
        <v>203</v>
      </c>
      <c r="E12" s="27" t="s">
        <v>166</v>
      </c>
      <c r="F12" s="34" t="s">
        <v>79</v>
      </c>
      <c r="G12" s="29" t="s">
        <v>81</v>
      </c>
      <c r="H12" s="34" t="s">
        <v>204</v>
      </c>
      <c r="I12" s="42">
        <v>45991</v>
      </c>
      <c r="J12" s="223">
        <f>31/40</f>
        <v>0.77500000000000002</v>
      </c>
      <c r="K12" s="42" t="s">
        <v>205</v>
      </c>
      <c r="L12" s="223">
        <v>0.78</v>
      </c>
      <c r="M12" s="224" t="s">
        <v>206</v>
      </c>
      <c r="N12" s="224"/>
      <c r="O12" s="183">
        <v>0</v>
      </c>
      <c r="P12" s="224"/>
      <c r="Q12" s="183">
        <v>0</v>
      </c>
      <c r="R12" s="224"/>
      <c r="S12" s="224"/>
      <c r="T12" s="194"/>
      <c r="X12" s="225"/>
    </row>
    <row r="13" spans="1:24" ht="298.5" customHeight="1" thickBot="1">
      <c r="A13" s="161" t="s">
        <v>207</v>
      </c>
      <c r="B13" s="38" t="s">
        <v>113</v>
      </c>
      <c r="C13" s="164" t="s">
        <v>208</v>
      </c>
      <c r="D13" s="43" t="s">
        <v>209</v>
      </c>
      <c r="E13" s="27" t="s">
        <v>167</v>
      </c>
      <c r="F13" s="34" t="s">
        <v>166</v>
      </c>
      <c r="G13" s="29" t="s">
        <v>81</v>
      </c>
      <c r="H13" s="34" t="s">
        <v>210</v>
      </c>
      <c r="I13" s="42" t="s">
        <v>211</v>
      </c>
      <c r="J13" s="195">
        <v>0.18</v>
      </c>
      <c r="K13" s="42" t="s">
        <v>212</v>
      </c>
      <c r="L13" s="195">
        <v>0.18</v>
      </c>
      <c r="M13" s="216" t="s">
        <v>213</v>
      </c>
      <c r="N13" s="216"/>
      <c r="O13" s="183">
        <v>0</v>
      </c>
      <c r="P13" s="216"/>
      <c r="Q13" s="183">
        <v>0</v>
      </c>
      <c r="R13" s="216"/>
      <c r="S13" s="216"/>
      <c r="T13" s="197"/>
    </row>
    <row r="14" spans="1:24" ht="288" customHeight="1" thickBot="1">
      <c r="A14" s="338" t="s">
        <v>214</v>
      </c>
      <c r="B14" s="38" t="s">
        <v>120</v>
      </c>
      <c r="C14" s="40" t="s">
        <v>215</v>
      </c>
      <c r="D14" s="34" t="s">
        <v>216</v>
      </c>
      <c r="E14" s="27" t="s">
        <v>166</v>
      </c>
      <c r="F14" s="34" t="s">
        <v>167</v>
      </c>
      <c r="G14" s="29" t="s">
        <v>81</v>
      </c>
      <c r="H14" s="34" t="s">
        <v>217</v>
      </c>
      <c r="I14" s="42">
        <v>46006</v>
      </c>
      <c r="J14" s="183">
        <v>0.25</v>
      </c>
      <c r="K14" s="42" t="s">
        <v>218</v>
      </c>
      <c r="L14" s="183">
        <v>0</v>
      </c>
      <c r="M14" s="214" t="s">
        <v>219</v>
      </c>
      <c r="N14" s="214" t="s">
        <v>220</v>
      </c>
      <c r="O14" s="183">
        <v>0</v>
      </c>
      <c r="P14" s="214"/>
      <c r="Q14" s="183">
        <v>0</v>
      </c>
      <c r="R14" s="214"/>
      <c r="S14" s="214"/>
      <c r="T14" s="197"/>
    </row>
    <row r="15" spans="1:24" ht="170.25" customHeight="1" thickBot="1">
      <c r="A15" s="312"/>
      <c r="B15" s="38" t="s">
        <v>221</v>
      </c>
      <c r="C15" s="44" t="s">
        <v>222</v>
      </c>
      <c r="D15" s="34" t="s">
        <v>223</v>
      </c>
      <c r="E15" s="33" t="s">
        <v>123</v>
      </c>
      <c r="F15" s="34" t="s">
        <v>79</v>
      </c>
      <c r="G15" s="29" t="s">
        <v>124</v>
      </c>
      <c r="H15" s="34" t="s">
        <v>224</v>
      </c>
      <c r="I15" s="42">
        <v>46006</v>
      </c>
      <c r="J15" s="183">
        <v>0</v>
      </c>
      <c r="K15" s="226" t="s">
        <v>225</v>
      </c>
      <c r="L15" s="183">
        <v>0</v>
      </c>
      <c r="M15" s="227" t="s">
        <v>226</v>
      </c>
      <c r="N15" s="165"/>
      <c r="O15" s="183">
        <v>0</v>
      </c>
      <c r="P15" s="165"/>
      <c r="Q15" s="183">
        <v>0</v>
      </c>
      <c r="R15" s="227"/>
      <c r="S15" s="165"/>
      <c r="T15" s="165"/>
    </row>
    <row r="16" spans="1:24" ht="15.75" customHeight="1">
      <c r="J16" s="202">
        <f>AVERAGE(J6:J15)</f>
        <v>0.44299999999999995</v>
      </c>
      <c r="L16" s="228">
        <f>AVERAGE(L6:L15)</f>
        <v>0.40321999999999997</v>
      </c>
      <c r="O16" s="199">
        <f>AVERAGE(O6:O15)</f>
        <v>0</v>
      </c>
      <c r="Q16" s="228">
        <f>AVERAGE(Q6:Q15)</f>
        <v>0</v>
      </c>
    </row>
    <row r="18" spans="1:1">
      <c r="A18" s="229"/>
    </row>
  </sheetData>
  <sheetProtection password="F3DD" sheet="1" formatColumns="0" formatRows="0" insertRows="0"/>
  <mergeCells count="11">
    <mergeCell ref="A14:A15"/>
    <mergeCell ref="A1:T3"/>
    <mergeCell ref="A4:G4"/>
    <mergeCell ref="H4:I4"/>
    <mergeCell ref="L4:N4"/>
    <mergeCell ref="Q4:S4"/>
    <mergeCell ref="A6:A7"/>
    <mergeCell ref="A8:A9"/>
    <mergeCell ref="A10:A12"/>
    <mergeCell ref="J4:K4"/>
    <mergeCell ref="O4:P4"/>
  </mergeCells>
  <pageMargins left="0.7" right="0.7" top="0.75" bottom="0.75" header="0.3" footer="0.3"/>
  <pageSetup paperSize="9" scale="22"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tint="0.39997558519241921"/>
  </sheetPr>
  <dimension ref="A1:T24"/>
  <sheetViews>
    <sheetView showGridLines="0" tabSelected="1" view="pageBreakPreview" topLeftCell="A15" zoomScale="90" zoomScaleNormal="100" zoomScaleSheetLayoutView="90" workbookViewId="0">
      <selection activeCell="C16" sqref="C16"/>
    </sheetView>
  </sheetViews>
  <sheetFormatPr baseColWidth="10" defaultColWidth="11.42578125" defaultRowHeight="15"/>
  <cols>
    <col min="1" max="1" width="36.28515625" style="1" customWidth="1"/>
    <col min="2" max="2" width="6.7109375" style="1" customWidth="1"/>
    <col min="3" max="3" width="51" style="1" customWidth="1"/>
    <col min="4" max="4" width="23.85546875" style="1" customWidth="1"/>
    <col min="5" max="5" width="20" style="1" customWidth="1"/>
    <col min="6" max="6" width="24.5703125" style="1" bestFit="1" customWidth="1"/>
    <col min="7" max="7" width="24.140625" style="1" customWidth="1"/>
    <col min="8" max="8" width="20" style="1" customWidth="1"/>
    <col min="9" max="9" width="17.85546875" style="1" customWidth="1"/>
    <col min="10" max="10" width="26.5703125" style="1" customWidth="1"/>
    <col min="11" max="11" width="63.85546875" style="1" customWidth="1"/>
    <col min="12" max="12" width="16.5703125" style="1" customWidth="1"/>
    <col min="13" max="13" width="75.5703125" style="1" customWidth="1"/>
    <col min="14" max="16" width="29" style="1" customWidth="1"/>
    <col min="17" max="17" width="16.5703125" style="1" customWidth="1"/>
    <col min="18" max="18" width="21.140625" style="1" customWidth="1"/>
    <col min="19" max="20" width="29" style="1" customWidth="1"/>
    <col min="21" max="21" width="11.42578125" style="1" customWidth="1"/>
    <col min="22" max="16384" width="11.42578125" style="1"/>
  </cols>
  <sheetData>
    <row r="1" spans="1:20">
      <c r="A1" s="331" t="s">
        <v>60</v>
      </c>
      <c r="B1" s="272"/>
      <c r="C1" s="272"/>
      <c r="D1" s="272"/>
      <c r="E1" s="272"/>
      <c r="F1" s="272"/>
      <c r="G1" s="272"/>
      <c r="H1" s="272"/>
      <c r="I1" s="272"/>
      <c r="J1" s="272"/>
      <c r="K1" s="272"/>
      <c r="L1" s="272"/>
      <c r="M1" s="272"/>
      <c r="N1" s="272"/>
      <c r="O1" s="272"/>
      <c r="P1" s="272"/>
      <c r="Q1" s="272"/>
      <c r="R1" s="272"/>
      <c r="S1" s="272"/>
      <c r="T1" s="272"/>
    </row>
    <row r="2" spans="1:20" ht="25.5" customHeight="1">
      <c r="A2" s="332"/>
      <c r="B2" s="272"/>
      <c r="C2" s="272"/>
      <c r="D2" s="272"/>
      <c r="E2" s="272"/>
      <c r="F2" s="272"/>
      <c r="G2" s="272"/>
      <c r="H2" s="272"/>
      <c r="I2" s="272"/>
      <c r="J2" s="272"/>
      <c r="K2" s="272"/>
      <c r="L2" s="272"/>
      <c r="M2" s="272"/>
      <c r="N2" s="272"/>
      <c r="O2" s="272"/>
      <c r="P2" s="272"/>
      <c r="Q2" s="272"/>
      <c r="R2" s="272"/>
      <c r="S2" s="272"/>
      <c r="T2" s="272"/>
    </row>
    <row r="3" spans="1:20" ht="24.75" customHeight="1" thickBot="1">
      <c r="A3" s="333"/>
      <c r="B3" s="299"/>
      <c r="C3" s="299"/>
      <c r="D3" s="299"/>
      <c r="E3" s="299"/>
      <c r="F3" s="299"/>
      <c r="G3" s="299"/>
      <c r="H3" s="299"/>
      <c r="I3" s="299"/>
      <c r="J3" s="299"/>
      <c r="K3" s="299"/>
      <c r="L3" s="299"/>
      <c r="M3" s="299"/>
      <c r="N3" s="299"/>
      <c r="O3" s="299"/>
      <c r="P3" s="299"/>
      <c r="Q3" s="299"/>
      <c r="R3" s="299"/>
      <c r="S3" s="299"/>
      <c r="T3" s="299"/>
    </row>
    <row r="4" spans="1:20" ht="15.75" customHeight="1" thickBot="1">
      <c r="A4" s="339" t="s">
        <v>227</v>
      </c>
      <c r="B4" s="269"/>
      <c r="C4" s="269"/>
      <c r="D4" s="269"/>
      <c r="E4" s="269"/>
      <c r="F4" s="269"/>
      <c r="G4" s="340"/>
      <c r="H4" s="339"/>
      <c r="I4" s="340"/>
      <c r="J4" s="336" t="s">
        <v>62</v>
      </c>
      <c r="K4" s="269"/>
      <c r="L4" s="330" t="s">
        <v>63</v>
      </c>
      <c r="M4" s="269"/>
      <c r="N4" s="270"/>
      <c r="O4" s="330" t="s">
        <v>64</v>
      </c>
      <c r="P4" s="270"/>
      <c r="Q4" s="330" t="s">
        <v>63</v>
      </c>
      <c r="R4" s="269"/>
      <c r="S4" s="270"/>
      <c r="T4" s="177" t="s">
        <v>65</v>
      </c>
    </row>
    <row r="5" spans="1:20" ht="30.75" customHeight="1" thickBot="1">
      <c r="A5" s="230" t="s">
        <v>66</v>
      </c>
      <c r="B5" s="231" t="s">
        <v>67</v>
      </c>
      <c r="C5" s="232" t="s">
        <v>68</v>
      </c>
      <c r="D5" s="233" t="s">
        <v>41</v>
      </c>
      <c r="E5" s="234" t="s">
        <v>69</v>
      </c>
      <c r="F5" s="233" t="s">
        <v>70</v>
      </c>
      <c r="G5" s="233" t="s">
        <v>47</v>
      </c>
      <c r="H5" s="233" t="s">
        <v>49</v>
      </c>
      <c r="I5" s="234" t="s">
        <v>71</v>
      </c>
      <c r="J5" s="233" t="s">
        <v>72</v>
      </c>
      <c r="K5" s="233" t="s">
        <v>73</v>
      </c>
      <c r="L5" s="233" t="s">
        <v>72</v>
      </c>
      <c r="M5" s="233" t="s">
        <v>73</v>
      </c>
      <c r="N5" s="233" t="s">
        <v>74</v>
      </c>
      <c r="O5" s="233" t="s">
        <v>72</v>
      </c>
      <c r="P5" s="233" t="s">
        <v>73</v>
      </c>
      <c r="Q5" s="233" t="s">
        <v>72</v>
      </c>
      <c r="R5" s="233" t="s">
        <v>73</v>
      </c>
      <c r="S5" s="233" t="s">
        <v>74</v>
      </c>
      <c r="T5" s="233" t="s">
        <v>74</v>
      </c>
    </row>
    <row r="6" spans="1:20" ht="219" customHeight="1" thickBot="1">
      <c r="A6" s="343" t="s">
        <v>228</v>
      </c>
      <c r="B6" s="45" t="s">
        <v>76</v>
      </c>
      <c r="C6" s="46" t="s">
        <v>229</v>
      </c>
      <c r="D6" s="47" t="s">
        <v>230</v>
      </c>
      <c r="E6" s="48" t="s">
        <v>231</v>
      </c>
      <c r="F6" s="49" t="s">
        <v>232</v>
      </c>
      <c r="G6" s="47" t="s">
        <v>233</v>
      </c>
      <c r="H6" s="47" t="s">
        <v>234</v>
      </c>
      <c r="I6" s="50">
        <v>45991</v>
      </c>
      <c r="J6" s="195">
        <v>0</v>
      </c>
      <c r="K6" s="59" t="s">
        <v>235</v>
      </c>
      <c r="L6" s="195">
        <v>0</v>
      </c>
      <c r="M6" s="235" t="s">
        <v>236</v>
      </c>
      <c r="N6" s="197"/>
      <c r="O6" s="215">
        <v>0</v>
      </c>
      <c r="P6" s="197"/>
      <c r="Q6" s="215">
        <v>0</v>
      </c>
      <c r="R6" s="236"/>
      <c r="S6" s="197"/>
      <c r="T6" s="197"/>
    </row>
    <row r="7" spans="1:20" ht="292.5" customHeight="1">
      <c r="A7" s="316"/>
      <c r="B7" s="51" t="s">
        <v>85</v>
      </c>
      <c r="C7" s="52" t="s">
        <v>237</v>
      </c>
      <c r="D7" s="53" t="s">
        <v>238</v>
      </c>
      <c r="E7" s="54" t="s">
        <v>231</v>
      </c>
      <c r="F7" s="49" t="s">
        <v>232</v>
      </c>
      <c r="G7" s="53" t="s">
        <v>239</v>
      </c>
      <c r="H7" s="53" t="s">
        <v>240</v>
      </c>
      <c r="I7" s="55">
        <v>45976</v>
      </c>
      <c r="J7" s="195">
        <v>0.5</v>
      </c>
      <c r="K7" s="55" t="s">
        <v>241</v>
      </c>
      <c r="L7" s="195">
        <v>0.5</v>
      </c>
      <c r="M7" s="207" t="s">
        <v>242</v>
      </c>
      <c r="N7" s="185"/>
      <c r="O7" s="215">
        <v>0</v>
      </c>
      <c r="P7" s="197"/>
      <c r="Q7" s="215">
        <v>0</v>
      </c>
      <c r="R7" s="208"/>
      <c r="S7" s="185"/>
      <c r="T7" s="185"/>
    </row>
    <row r="8" spans="1:20" ht="172.5" customHeight="1">
      <c r="A8" s="316"/>
      <c r="B8" s="51" t="s">
        <v>243</v>
      </c>
      <c r="C8" s="56" t="s">
        <v>244</v>
      </c>
      <c r="D8" s="57" t="s">
        <v>245</v>
      </c>
      <c r="E8" s="58" t="s">
        <v>231</v>
      </c>
      <c r="F8" s="29" t="s">
        <v>109</v>
      </c>
      <c r="G8" s="57" t="s">
        <v>239</v>
      </c>
      <c r="H8" s="59" t="s">
        <v>246</v>
      </c>
      <c r="I8" s="59">
        <v>45976</v>
      </c>
      <c r="J8" s="195">
        <v>0.5</v>
      </c>
      <c r="K8" s="55" t="s">
        <v>247</v>
      </c>
      <c r="L8" s="195">
        <v>0.5</v>
      </c>
      <c r="M8" s="237" t="s">
        <v>248</v>
      </c>
      <c r="N8" s="185"/>
      <c r="O8" s="215">
        <v>0</v>
      </c>
      <c r="P8" s="197"/>
      <c r="Q8" s="215">
        <v>0</v>
      </c>
      <c r="R8" s="208"/>
      <c r="S8" s="185"/>
      <c r="T8" s="185"/>
    </row>
    <row r="9" spans="1:20" ht="88.5" customHeight="1">
      <c r="A9" s="316"/>
      <c r="B9" s="51" t="s">
        <v>249</v>
      </c>
      <c r="C9" s="56" t="s">
        <v>250</v>
      </c>
      <c r="D9" s="57" t="s">
        <v>251</v>
      </c>
      <c r="E9" s="58" t="s">
        <v>186</v>
      </c>
      <c r="F9" s="57" t="s">
        <v>252</v>
      </c>
      <c r="G9" s="60" t="s">
        <v>233</v>
      </c>
      <c r="H9" s="59" t="s">
        <v>253</v>
      </c>
      <c r="I9" s="59" t="s">
        <v>254</v>
      </c>
      <c r="J9" s="195">
        <v>0</v>
      </c>
      <c r="K9" s="237" t="s">
        <v>255</v>
      </c>
      <c r="L9" s="195">
        <v>0</v>
      </c>
      <c r="M9" s="207" t="s">
        <v>256</v>
      </c>
      <c r="N9" s="185"/>
      <c r="O9" s="184">
        <v>0</v>
      </c>
      <c r="P9" s="185"/>
      <c r="Q9" s="184">
        <v>0</v>
      </c>
      <c r="R9" s="208"/>
      <c r="S9" s="185"/>
      <c r="T9" s="185"/>
    </row>
    <row r="10" spans="1:20" ht="321" customHeight="1" thickBot="1">
      <c r="A10" s="312"/>
      <c r="B10" s="51" t="s">
        <v>257</v>
      </c>
      <c r="C10" s="56" t="s">
        <v>258</v>
      </c>
      <c r="D10" s="57" t="s">
        <v>259</v>
      </c>
      <c r="E10" s="58" t="s">
        <v>186</v>
      </c>
      <c r="F10" s="57" t="s">
        <v>252</v>
      </c>
      <c r="G10" s="60" t="s">
        <v>233</v>
      </c>
      <c r="H10" s="59" t="s">
        <v>260</v>
      </c>
      <c r="I10" s="61" t="s">
        <v>261</v>
      </c>
      <c r="J10" s="195">
        <v>0.5</v>
      </c>
      <c r="K10" s="238" t="s">
        <v>262</v>
      </c>
      <c r="L10" s="195">
        <v>0.5</v>
      </c>
      <c r="M10" s="207" t="s">
        <v>263</v>
      </c>
      <c r="N10" s="185"/>
      <c r="O10" s="184">
        <v>0</v>
      </c>
      <c r="P10" s="185"/>
      <c r="Q10" s="184">
        <v>0</v>
      </c>
      <c r="R10" s="208"/>
      <c r="S10" s="185"/>
      <c r="T10" s="185"/>
    </row>
    <row r="11" spans="1:20" ht="216.75" customHeight="1" thickBot="1">
      <c r="A11" s="338" t="s">
        <v>264</v>
      </c>
      <c r="B11" s="51" t="s">
        <v>93</v>
      </c>
      <c r="C11" s="62" t="s">
        <v>265</v>
      </c>
      <c r="D11" s="57" t="s">
        <v>266</v>
      </c>
      <c r="E11" s="58" t="s">
        <v>231</v>
      </c>
      <c r="F11" s="53" t="s">
        <v>267</v>
      </c>
      <c r="G11" s="60" t="s">
        <v>233</v>
      </c>
      <c r="H11" s="60" t="s">
        <v>268</v>
      </c>
      <c r="I11" s="59">
        <v>45976</v>
      </c>
      <c r="J11" s="195">
        <v>0</v>
      </c>
      <c r="K11" s="55" t="s">
        <v>269</v>
      </c>
      <c r="L11" s="195">
        <v>0</v>
      </c>
      <c r="M11" s="222" t="s">
        <v>270</v>
      </c>
      <c r="N11" s="187"/>
      <c r="O11" s="184">
        <v>0</v>
      </c>
      <c r="P11" s="187"/>
      <c r="Q11" s="184">
        <v>0</v>
      </c>
      <c r="R11" s="222"/>
      <c r="S11" s="187"/>
      <c r="T11" s="187"/>
    </row>
    <row r="12" spans="1:20" ht="122.25" customHeight="1">
      <c r="A12" s="312"/>
      <c r="B12" s="51" t="s">
        <v>98</v>
      </c>
      <c r="C12" s="62" t="s">
        <v>271</v>
      </c>
      <c r="D12" s="57" t="s">
        <v>272</v>
      </c>
      <c r="E12" s="58" t="s">
        <v>231</v>
      </c>
      <c r="F12" s="29" t="s">
        <v>109</v>
      </c>
      <c r="G12" s="57" t="s">
        <v>239</v>
      </c>
      <c r="H12" s="60" t="s">
        <v>273</v>
      </c>
      <c r="I12" s="59">
        <v>45716</v>
      </c>
      <c r="J12" s="195">
        <v>0</v>
      </c>
      <c r="K12" s="55" t="s">
        <v>274</v>
      </c>
      <c r="L12" s="195">
        <v>1</v>
      </c>
      <c r="M12" s="207" t="s">
        <v>275</v>
      </c>
      <c r="N12" s="187"/>
      <c r="O12" s="184">
        <v>0</v>
      </c>
      <c r="P12" s="187"/>
      <c r="Q12" s="184">
        <v>0</v>
      </c>
      <c r="R12" s="222"/>
      <c r="S12" s="187"/>
      <c r="T12" s="187"/>
    </row>
    <row r="13" spans="1:20" ht="91.5" customHeight="1">
      <c r="A13" s="335" t="s">
        <v>276</v>
      </c>
      <c r="B13" s="51" t="s">
        <v>106</v>
      </c>
      <c r="C13" s="56" t="s">
        <v>277</v>
      </c>
      <c r="D13" s="57" t="s">
        <v>278</v>
      </c>
      <c r="E13" s="58" t="s">
        <v>231</v>
      </c>
      <c r="F13" s="53" t="s">
        <v>279</v>
      </c>
      <c r="G13" s="57" t="s">
        <v>239</v>
      </c>
      <c r="H13" s="63" t="s">
        <v>280</v>
      </c>
      <c r="I13" s="64">
        <v>45991</v>
      </c>
      <c r="J13" s="195">
        <v>0</v>
      </c>
      <c r="K13" s="55" t="s">
        <v>281</v>
      </c>
      <c r="L13" s="195">
        <v>0</v>
      </c>
      <c r="M13" s="207" t="s">
        <v>91</v>
      </c>
      <c r="N13" s="222"/>
      <c r="O13" s="184">
        <v>0</v>
      </c>
      <c r="P13" s="222"/>
      <c r="Q13" s="184">
        <v>0</v>
      </c>
      <c r="R13" s="222"/>
      <c r="S13" s="222"/>
      <c r="T13" s="187"/>
    </row>
    <row r="14" spans="1:20" ht="129.75" customHeight="1">
      <c r="A14" s="316"/>
      <c r="B14" s="51" t="s">
        <v>154</v>
      </c>
      <c r="C14" s="65" t="s">
        <v>282</v>
      </c>
      <c r="D14" s="53" t="s">
        <v>283</v>
      </c>
      <c r="E14" s="54" t="s">
        <v>284</v>
      </c>
      <c r="F14" s="53" t="s">
        <v>285</v>
      </c>
      <c r="G14" s="57" t="s">
        <v>239</v>
      </c>
      <c r="H14" s="66" t="s">
        <v>286</v>
      </c>
      <c r="I14" s="64">
        <v>45869</v>
      </c>
      <c r="J14" s="195">
        <v>1</v>
      </c>
      <c r="K14" s="55" t="s">
        <v>287</v>
      </c>
      <c r="L14" s="195">
        <v>1</v>
      </c>
      <c r="M14" s="207" t="s">
        <v>288</v>
      </c>
      <c r="N14" s="222"/>
      <c r="O14" s="184">
        <v>0</v>
      </c>
      <c r="P14" s="222"/>
      <c r="Q14" s="184">
        <v>0</v>
      </c>
      <c r="R14" s="222"/>
      <c r="S14" s="222"/>
      <c r="T14" s="187"/>
    </row>
    <row r="15" spans="1:20" ht="114" customHeight="1">
      <c r="A15" s="316"/>
      <c r="B15" s="51" t="s">
        <v>201</v>
      </c>
      <c r="C15" s="65" t="s">
        <v>289</v>
      </c>
      <c r="D15" s="53" t="s">
        <v>290</v>
      </c>
      <c r="E15" s="54" t="s">
        <v>284</v>
      </c>
      <c r="F15" s="53" t="s">
        <v>291</v>
      </c>
      <c r="G15" s="57" t="s">
        <v>239</v>
      </c>
      <c r="H15" s="47" t="s">
        <v>286</v>
      </c>
      <c r="I15" s="59">
        <v>45869</v>
      </c>
      <c r="J15" s="195">
        <v>1</v>
      </c>
      <c r="K15" s="55" t="s">
        <v>292</v>
      </c>
      <c r="L15" s="195">
        <v>1</v>
      </c>
      <c r="M15" s="207" t="s">
        <v>288</v>
      </c>
      <c r="N15" s="222"/>
      <c r="O15" s="184">
        <v>0</v>
      </c>
      <c r="P15" s="222"/>
      <c r="Q15" s="184">
        <v>0</v>
      </c>
      <c r="R15" s="222"/>
      <c r="S15" s="222"/>
      <c r="T15" s="187"/>
    </row>
    <row r="16" spans="1:20" ht="216.75" customHeight="1">
      <c r="A16" s="312"/>
      <c r="B16" s="51" t="s">
        <v>293</v>
      </c>
      <c r="C16" s="65" t="s">
        <v>294</v>
      </c>
      <c r="D16" s="53" t="s">
        <v>295</v>
      </c>
      <c r="E16" s="58" t="s">
        <v>231</v>
      </c>
      <c r="F16" s="53" t="s">
        <v>296</v>
      </c>
      <c r="G16" s="57" t="s">
        <v>239</v>
      </c>
      <c r="H16" s="53" t="s">
        <v>286</v>
      </c>
      <c r="I16" s="55">
        <v>45838</v>
      </c>
      <c r="J16" s="195">
        <v>1</v>
      </c>
      <c r="K16" s="55" t="s">
        <v>297</v>
      </c>
      <c r="L16" s="195">
        <v>1</v>
      </c>
      <c r="M16" s="207" t="s">
        <v>298</v>
      </c>
      <c r="N16" s="224"/>
      <c r="O16" s="184">
        <v>0</v>
      </c>
      <c r="P16" s="224"/>
      <c r="Q16" s="184">
        <v>0</v>
      </c>
      <c r="R16" s="224"/>
      <c r="S16" s="224"/>
      <c r="T16" s="194"/>
    </row>
    <row r="17" spans="1:20" ht="344.25" customHeight="1">
      <c r="A17" s="341" t="s">
        <v>299</v>
      </c>
      <c r="B17" s="51" t="s">
        <v>113</v>
      </c>
      <c r="C17" s="67" t="s">
        <v>300</v>
      </c>
      <c r="D17" s="61" t="s">
        <v>301</v>
      </c>
      <c r="E17" s="54" t="s">
        <v>133</v>
      </c>
      <c r="F17" s="53" t="s">
        <v>302</v>
      </c>
      <c r="G17" s="53" t="s">
        <v>303</v>
      </c>
      <c r="H17" s="61" t="s">
        <v>304</v>
      </c>
      <c r="I17" s="55">
        <v>45991</v>
      </c>
      <c r="J17" s="195">
        <v>0.33</v>
      </c>
      <c r="K17" s="239" t="s">
        <v>305</v>
      </c>
      <c r="L17" s="240">
        <v>0.1</v>
      </c>
      <c r="M17" s="207" t="s">
        <v>306</v>
      </c>
      <c r="N17" s="222"/>
      <c r="O17" s="184">
        <v>0</v>
      </c>
      <c r="P17" s="216"/>
      <c r="Q17" s="184">
        <v>0</v>
      </c>
      <c r="R17" s="216"/>
      <c r="S17" s="216"/>
      <c r="T17" s="197"/>
    </row>
    <row r="18" spans="1:20" ht="216" customHeight="1">
      <c r="A18" s="316"/>
      <c r="B18" s="51" t="s">
        <v>307</v>
      </c>
      <c r="C18" s="68" t="s">
        <v>308</v>
      </c>
      <c r="D18" s="61" t="s">
        <v>301</v>
      </c>
      <c r="E18" s="54" t="s">
        <v>133</v>
      </c>
      <c r="F18" s="53" t="s">
        <v>302</v>
      </c>
      <c r="G18" s="53" t="s">
        <v>303</v>
      </c>
      <c r="H18" s="61" t="s">
        <v>304</v>
      </c>
      <c r="I18" s="55">
        <v>45991</v>
      </c>
      <c r="J18" s="195">
        <v>0.33</v>
      </c>
      <c r="K18" s="239" t="s">
        <v>305</v>
      </c>
      <c r="L18" s="195">
        <v>0.33</v>
      </c>
      <c r="M18" s="214" t="s">
        <v>309</v>
      </c>
      <c r="N18" s="214"/>
      <c r="O18" s="184">
        <v>0</v>
      </c>
      <c r="P18" s="214"/>
      <c r="Q18" s="184">
        <v>0</v>
      </c>
      <c r="R18" s="214"/>
      <c r="S18" s="214"/>
      <c r="T18" s="197"/>
    </row>
    <row r="19" spans="1:20" ht="270" customHeight="1">
      <c r="A19" s="312"/>
      <c r="B19" s="51" t="s">
        <v>310</v>
      </c>
      <c r="C19" s="69" t="s">
        <v>311</v>
      </c>
      <c r="D19" s="70" t="s">
        <v>312</v>
      </c>
      <c r="E19" s="54" t="s">
        <v>133</v>
      </c>
      <c r="F19" s="53" t="s">
        <v>302</v>
      </c>
      <c r="G19" s="53" t="s">
        <v>303</v>
      </c>
      <c r="H19" s="61" t="s">
        <v>313</v>
      </c>
      <c r="I19" s="61" t="s">
        <v>314</v>
      </c>
      <c r="J19" s="195">
        <v>0.33</v>
      </c>
      <c r="K19" s="239" t="s">
        <v>315</v>
      </c>
      <c r="L19" s="195">
        <v>0.3</v>
      </c>
      <c r="M19" s="241" t="s">
        <v>316</v>
      </c>
      <c r="N19" s="241"/>
      <c r="O19" s="184">
        <v>0</v>
      </c>
      <c r="P19" s="214"/>
      <c r="Q19" s="184">
        <v>0</v>
      </c>
      <c r="R19" s="214"/>
      <c r="S19" s="214"/>
      <c r="T19" s="197"/>
    </row>
    <row r="20" spans="1:20" s="151" customFormat="1" ht="154.5" customHeight="1">
      <c r="A20" s="342" t="s">
        <v>317</v>
      </c>
      <c r="B20" s="38" t="s">
        <v>120</v>
      </c>
      <c r="C20" s="71" t="s">
        <v>318</v>
      </c>
      <c r="D20" s="72" t="s">
        <v>319</v>
      </c>
      <c r="E20" s="73" t="s">
        <v>123</v>
      </c>
      <c r="F20" s="74" t="s">
        <v>320</v>
      </c>
      <c r="G20" s="72" t="s">
        <v>321</v>
      </c>
      <c r="H20" s="75" t="s">
        <v>322</v>
      </c>
      <c r="I20" s="76">
        <v>46006</v>
      </c>
      <c r="J20" s="195">
        <f>(1/1)</f>
        <v>1</v>
      </c>
      <c r="K20" s="152" t="s">
        <v>323</v>
      </c>
      <c r="L20" s="195">
        <v>1</v>
      </c>
      <c r="M20" s="157" t="s">
        <v>324</v>
      </c>
      <c r="N20" s="241"/>
      <c r="O20" s="183">
        <v>0</v>
      </c>
      <c r="P20" s="241"/>
      <c r="Q20" s="183">
        <v>0</v>
      </c>
      <c r="R20" s="241"/>
      <c r="S20" s="241"/>
      <c r="T20" s="241"/>
    </row>
    <row r="21" spans="1:20" ht="408.75" customHeight="1">
      <c r="A21" s="312"/>
      <c r="B21" s="51" t="s">
        <v>221</v>
      </c>
      <c r="C21" s="71" t="s">
        <v>325</v>
      </c>
      <c r="D21" s="77" t="s">
        <v>326</v>
      </c>
      <c r="E21" s="73" t="s">
        <v>327</v>
      </c>
      <c r="F21" s="57" t="s">
        <v>231</v>
      </c>
      <c r="G21" s="77" t="s">
        <v>239</v>
      </c>
      <c r="H21" s="77" t="s">
        <v>328</v>
      </c>
      <c r="I21" s="78" t="s">
        <v>211</v>
      </c>
      <c r="J21" s="242">
        <v>1</v>
      </c>
      <c r="K21" s="55" t="s">
        <v>329</v>
      </c>
      <c r="L21" s="240">
        <v>0.5</v>
      </c>
      <c r="M21" s="207" t="s">
        <v>330</v>
      </c>
      <c r="N21" s="165"/>
      <c r="O21" s="184">
        <v>0</v>
      </c>
      <c r="P21" s="165"/>
      <c r="Q21" s="184">
        <v>0</v>
      </c>
      <c r="R21" s="227"/>
      <c r="S21" s="165"/>
      <c r="T21" s="165"/>
    </row>
    <row r="22" spans="1:20">
      <c r="I22" s="217"/>
      <c r="J22" s="217">
        <f>AVERAGE(J6:J21)</f>
        <v>0.46812500000000001</v>
      </c>
      <c r="K22" s="217"/>
      <c r="L22" s="217">
        <f>AVERAGE(L6:L21)</f>
        <v>0.48312499999999997</v>
      </c>
      <c r="O22" s="199">
        <f>AVERAGE(O6:O21)</f>
        <v>0</v>
      </c>
      <c r="Q22" s="217">
        <f>AVERAGE(Q6:Q21)</f>
        <v>0</v>
      </c>
    </row>
    <row r="24" spans="1:20">
      <c r="T24" s="218"/>
    </row>
  </sheetData>
  <sheetProtection password="F3DD" sheet="1" insertRows="0"/>
  <autoFilter ref="A5:T22"/>
  <mergeCells count="12">
    <mergeCell ref="L4:N4"/>
    <mergeCell ref="Q4:S4"/>
    <mergeCell ref="A1:T3"/>
    <mergeCell ref="A17:A19"/>
    <mergeCell ref="A20:A21"/>
    <mergeCell ref="A13:A16"/>
    <mergeCell ref="A4:G4"/>
    <mergeCell ref="H4:I4"/>
    <mergeCell ref="A6:A10"/>
    <mergeCell ref="A11:A12"/>
    <mergeCell ref="J4:K4"/>
    <mergeCell ref="O4:P4"/>
  </mergeCells>
  <pageMargins left="0.7" right="0.7" top="0.75" bottom="0.75" header="0.3" footer="0.3"/>
  <pageSetup paperSize="9" scale="22"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tint="0.79998168889431442"/>
  </sheetPr>
  <dimension ref="A1:T22"/>
  <sheetViews>
    <sheetView showGridLines="0" view="pageBreakPreview" topLeftCell="A12" zoomScale="90" zoomScaleNormal="100" zoomScaleSheetLayoutView="90" workbookViewId="0">
      <selection activeCell="W6" sqref="W6"/>
    </sheetView>
  </sheetViews>
  <sheetFormatPr baseColWidth="10" defaultColWidth="11.42578125" defaultRowHeight="15"/>
  <cols>
    <col min="1" max="1" width="36.28515625" style="1" customWidth="1"/>
    <col min="2" max="2" width="6.7109375" style="1" customWidth="1"/>
    <col min="3" max="3" width="51" style="1" customWidth="1"/>
    <col min="4" max="4" width="26" style="1" customWidth="1"/>
    <col min="5" max="5" width="27.42578125" style="1" bestFit="1" customWidth="1"/>
    <col min="6" max="6" width="24" style="1" customWidth="1"/>
    <col min="7" max="7" width="13.5703125" style="1" customWidth="1"/>
    <col min="8" max="8" width="30.140625" style="1" customWidth="1"/>
    <col min="9" max="9" width="17.85546875" style="1" customWidth="1"/>
    <col min="10" max="10" width="23.7109375" style="1" customWidth="1"/>
    <col min="11" max="11" width="54.28515625" style="1" customWidth="1"/>
    <col min="12" max="12" width="12.85546875" style="1" customWidth="1"/>
    <col min="13" max="13" width="47.140625" style="1" customWidth="1"/>
    <col min="14" max="16" width="29" style="1" customWidth="1"/>
    <col min="17" max="17" width="14.42578125" style="1" customWidth="1"/>
    <col min="18" max="18" width="21.140625" style="1" customWidth="1"/>
    <col min="19" max="20" width="29" style="1" customWidth="1"/>
    <col min="21" max="21" width="11.42578125" style="1" customWidth="1"/>
    <col min="22" max="16384" width="11.42578125" style="1"/>
  </cols>
  <sheetData>
    <row r="1" spans="1:20">
      <c r="A1" s="331" t="s">
        <v>60</v>
      </c>
      <c r="B1" s="272"/>
      <c r="C1" s="272"/>
      <c r="D1" s="272"/>
      <c r="E1" s="272"/>
      <c r="F1" s="272"/>
      <c r="G1" s="272"/>
      <c r="H1" s="272"/>
      <c r="I1" s="272"/>
      <c r="J1" s="272"/>
      <c r="K1" s="272"/>
      <c r="L1" s="272"/>
      <c r="M1" s="272"/>
      <c r="N1" s="272"/>
      <c r="O1" s="272"/>
      <c r="P1" s="272"/>
      <c r="Q1" s="272"/>
      <c r="R1" s="272"/>
      <c r="S1" s="272"/>
      <c r="T1" s="272"/>
    </row>
    <row r="2" spans="1:20" ht="21.75" customHeight="1">
      <c r="A2" s="332"/>
      <c r="B2" s="272"/>
      <c r="C2" s="272"/>
      <c r="D2" s="272"/>
      <c r="E2" s="272"/>
      <c r="F2" s="272"/>
      <c r="G2" s="272"/>
      <c r="H2" s="272"/>
      <c r="I2" s="272"/>
      <c r="J2" s="272"/>
      <c r="K2" s="272"/>
      <c r="L2" s="272"/>
      <c r="M2" s="272"/>
      <c r="N2" s="272"/>
      <c r="O2" s="272"/>
      <c r="P2" s="272"/>
      <c r="Q2" s="272"/>
      <c r="R2" s="272"/>
      <c r="S2" s="272"/>
      <c r="T2" s="272"/>
    </row>
    <row r="3" spans="1:20" ht="29.25" customHeight="1" thickBot="1">
      <c r="A3" s="333"/>
      <c r="B3" s="299"/>
      <c r="C3" s="299"/>
      <c r="D3" s="299"/>
      <c r="E3" s="299"/>
      <c r="F3" s="299"/>
      <c r="G3" s="299"/>
      <c r="H3" s="299"/>
      <c r="I3" s="299"/>
      <c r="J3" s="299"/>
      <c r="K3" s="299"/>
      <c r="L3" s="299"/>
      <c r="M3" s="299"/>
      <c r="N3" s="299"/>
      <c r="O3" s="299"/>
      <c r="P3" s="299"/>
      <c r="Q3" s="299"/>
      <c r="R3" s="299"/>
      <c r="S3" s="299"/>
      <c r="T3" s="299"/>
    </row>
    <row r="4" spans="1:20" ht="15.75" customHeight="1" thickBot="1">
      <c r="A4" s="339" t="s">
        <v>331</v>
      </c>
      <c r="B4" s="269"/>
      <c r="C4" s="269"/>
      <c r="D4" s="269"/>
      <c r="E4" s="269"/>
      <c r="F4" s="269"/>
      <c r="G4" s="340"/>
      <c r="H4" s="345"/>
      <c r="I4" s="340"/>
      <c r="J4" s="336" t="s">
        <v>62</v>
      </c>
      <c r="K4" s="269"/>
      <c r="L4" s="330" t="s">
        <v>63</v>
      </c>
      <c r="M4" s="269"/>
      <c r="N4" s="270"/>
      <c r="O4" s="330" t="s">
        <v>64</v>
      </c>
      <c r="P4" s="270"/>
      <c r="Q4" s="330" t="s">
        <v>63</v>
      </c>
      <c r="R4" s="269"/>
      <c r="S4" s="270"/>
      <c r="T4" s="177" t="s">
        <v>65</v>
      </c>
    </row>
    <row r="5" spans="1:20" ht="30.75" customHeight="1" thickBot="1">
      <c r="A5" s="243" t="s">
        <v>66</v>
      </c>
      <c r="B5" s="244" t="s">
        <v>67</v>
      </c>
      <c r="C5" s="179" t="s">
        <v>68</v>
      </c>
      <c r="D5" s="220" t="s">
        <v>41</v>
      </c>
      <c r="E5" s="220" t="s">
        <v>69</v>
      </c>
      <c r="F5" s="220" t="s">
        <v>70</v>
      </c>
      <c r="G5" s="220" t="s">
        <v>47</v>
      </c>
      <c r="H5" s="220" t="s">
        <v>49</v>
      </c>
      <c r="I5" s="221" t="s">
        <v>71</v>
      </c>
      <c r="J5" s="181" t="s">
        <v>72</v>
      </c>
      <c r="K5" s="181" t="s">
        <v>73</v>
      </c>
      <c r="L5" s="181" t="s">
        <v>72</v>
      </c>
      <c r="M5" s="181" t="s">
        <v>73</v>
      </c>
      <c r="N5" s="181" t="s">
        <v>74</v>
      </c>
      <c r="O5" s="181" t="s">
        <v>72</v>
      </c>
      <c r="P5" s="181" t="s">
        <v>73</v>
      </c>
      <c r="Q5" s="181" t="s">
        <v>72</v>
      </c>
      <c r="R5" s="181" t="s">
        <v>73</v>
      </c>
      <c r="S5" s="181" t="s">
        <v>74</v>
      </c>
      <c r="T5" s="181" t="s">
        <v>74</v>
      </c>
    </row>
    <row r="6" spans="1:20" ht="75.75" customHeight="1" thickBot="1">
      <c r="A6" s="344" t="s">
        <v>332</v>
      </c>
      <c r="B6" s="14" t="s">
        <v>76</v>
      </c>
      <c r="C6" s="60" t="s">
        <v>333</v>
      </c>
      <c r="D6" s="60" t="s">
        <v>334</v>
      </c>
      <c r="E6" s="57" t="s">
        <v>335</v>
      </c>
      <c r="F6" s="57" t="s">
        <v>336</v>
      </c>
      <c r="G6" s="57" t="s">
        <v>81</v>
      </c>
      <c r="H6" s="60" t="s">
        <v>337</v>
      </c>
      <c r="I6" s="79">
        <v>45899</v>
      </c>
      <c r="J6" s="183">
        <v>0</v>
      </c>
      <c r="K6" s="79"/>
      <c r="L6" s="183">
        <v>0</v>
      </c>
      <c r="M6" s="208" t="s">
        <v>338</v>
      </c>
      <c r="N6" s="185"/>
      <c r="O6" s="183">
        <v>0</v>
      </c>
      <c r="P6" s="185"/>
      <c r="Q6" s="183">
        <v>0</v>
      </c>
      <c r="R6" s="208"/>
      <c r="S6" s="185"/>
      <c r="T6" s="185"/>
    </row>
    <row r="7" spans="1:20" ht="58.5" customHeight="1" thickBot="1">
      <c r="A7" s="316"/>
      <c r="B7" s="14" t="s">
        <v>85</v>
      </c>
      <c r="C7" s="60" t="s">
        <v>339</v>
      </c>
      <c r="D7" s="60" t="s">
        <v>340</v>
      </c>
      <c r="E7" s="57" t="s">
        <v>335</v>
      </c>
      <c r="F7" s="57" t="s">
        <v>335</v>
      </c>
      <c r="G7" s="57" t="s">
        <v>81</v>
      </c>
      <c r="H7" s="60" t="s">
        <v>341</v>
      </c>
      <c r="I7" s="79" t="s">
        <v>342</v>
      </c>
      <c r="J7" s="183">
        <v>0</v>
      </c>
      <c r="K7" s="79"/>
      <c r="L7" s="183">
        <v>0</v>
      </c>
      <c r="M7" s="208" t="s">
        <v>343</v>
      </c>
      <c r="N7" s="185"/>
      <c r="O7" s="183">
        <v>0</v>
      </c>
      <c r="P7" s="185"/>
      <c r="Q7" s="183">
        <v>0</v>
      </c>
      <c r="R7" s="208"/>
      <c r="S7" s="185"/>
      <c r="T7" s="185"/>
    </row>
    <row r="8" spans="1:20" ht="64.5" customHeight="1" thickBot="1">
      <c r="A8" s="316"/>
      <c r="B8" s="14" t="s">
        <v>243</v>
      </c>
      <c r="C8" s="60" t="s">
        <v>344</v>
      </c>
      <c r="D8" s="60" t="s">
        <v>345</v>
      </c>
      <c r="E8" s="57" t="s">
        <v>335</v>
      </c>
      <c r="F8" s="57" t="s">
        <v>335</v>
      </c>
      <c r="G8" s="57" t="s">
        <v>81</v>
      </c>
      <c r="H8" s="60" t="s">
        <v>346</v>
      </c>
      <c r="I8" s="79">
        <v>45960</v>
      </c>
      <c r="J8" s="183">
        <v>0</v>
      </c>
      <c r="K8" s="79"/>
      <c r="L8" s="183">
        <v>0</v>
      </c>
      <c r="M8" s="208" t="s">
        <v>347</v>
      </c>
      <c r="N8" s="185"/>
      <c r="O8" s="183">
        <v>0</v>
      </c>
      <c r="P8" s="185"/>
      <c r="Q8" s="183">
        <v>0</v>
      </c>
      <c r="R8" s="208"/>
      <c r="S8" s="185"/>
      <c r="T8" s="185"/>
    </row>
    <row r="9" spans="1:20" ht="78" customHeight="1" thickBot="1">
      <c r="A9" s="316"/>
      <c r="B9" s="14" t="s">
        <v>249</v>
      </c>
      <c r="C9" s="60" t="s">
        <v>348</v>
      </c>
      <c r="D9" s="60" t="s">
        <v>349</v>
      </c>
      <c r="E9" s="57" t="s">
        <v>335</v>
      </c>
      <c r="F9" s="57" t="s">
        <v>335</v>
      </c>
      <c r="G9" s="57" t="s">
        <v>81</v>
      </c>
      <c r="H9" s="60" t="s">
        <v>350</v>
      </c>
      <c r="I9" s="79" t="s">
        <v>351</v>
      </c>
      <c r="J9" s="183">
        <v>0</v>
      </c>
      <c r="K9" s="79"/>
      <c r="L9" s="183">
        <v>0</v>
      </c>
      <c r="M9" s="208" t="s">
        <v>352</v>
      </c>
      <c r="N9" s="185"/>
      <c r="O9" s="183">
        <v>0</v>
      </c>
      <c r="P9" s="185"/>
      <c r="Q9" s="183">
        <v>0</v>
      </c>
      <c r="R9" s="208"/>
      <c r="S9" s="185"/>
      <c r="T9" s="185"/>
    </row>
    <row r="10" spans="1:20" ht="56.25" customHeight="1" thickBot="1">
      <c r="A10" s="316"/>
      <c r="B10" s="14" t="s">
        <v>257</v>
      </c>
      <c r="C10" s="60" t="s">
        <v>353</v>
      </c>
      <c r="D10" s="60" t="s">
        <v>354</v>
      </c>
      <c r="E10" s="57" t="s">
        <v>335</v>
      </c>
      <c r="F10" s="57" t="s">
        <v>335</v>
      </c>
      <c r="G10" s="57" t="s">
        <v>81</v>
      </c>
      <c r="H10" s="60" t="s">
        <v>355</v>
      </c>
      <c r="I10" s="79">
        <v>46021</v>
      </c>
      <c r="J10" s="183">
        <v>0</v>
      </c>
      <c r="K10" s="79"/>
      <c r="L10" s="183">
        <v>0</v>
      </c>
      <c r="M10" s="208" t="s">
        <v>356</v>
      </c>
      <c r="N10" s="185"/>
      <c r="O10" s="183">
        <v>0</v>
      </c>
      <c r="P10" s="185"/>
      <c r="Q10" s="183">
        <v>0</v>
      </c>
      <c r="R10" s="208"/>
      <c r="S10" s="185"/>
      <c r="T10" s="185"/>
    </row>
    <row r="11" spans="1:20" ht="64.5" customHeight="1" thickBot="1">
      <c r="A11" s="312"/>
      <c r="B11" s="14" t="s">
        <v>357</v>
      </c>
      <c r="C11" s="60" t="s">
        <v>358</v>
      </c>
      <c r="D11" s="60" t="s">
        <v>359</v>
      </c>
      <c r="E11" s="57" t="s">
        <v>335</v>
      </c>
      <c r="F11" s="57" t="s">
        <v>360</v>
      </c>
      <c r="G11" s="57" t="s">
        <v>81</v>
      </c>
      <c r="H11" s="60" t="s">
        <v>361</v>
      </c>
      <c r="I11" s="79">
        <v>46022</v>
      </c>
      <c r="J11" s="183">
        <v>0</v>
      </c>
      <c r="K11" s="79"/>
      <c r="L11" s="183">
        <v>0</v>
      </c>
      <c r="M11" s="208" t="s">
        <v>362</v>
      </c>
      <c r="N11" s="185"/>
      <c r="O11" s="183">
        <v>0</v>
      </c>
      <c r="P11" s="185"/>
      <c r="Q11" s="183">
        <v>0</v>
      </c>
      <c r="R11" s="208"/>
      <c r="S11" s="185"/>
      <c r="T11" s="185"/>
    </row>
    <row r="12" spans="1:20" ht="128.25" customHeight="1" thickBot="1">
      <c r="A12" s="163" t="s">
        <v>363</v>
      </c>
      <c r="B12" s="14" t="s">
        <v>93</v>
      </c>
      <c r="C12" s="80" t="s">
        <v>364</v>
      </c>
      <c r="D12" s="80" t="s">
        <v>365</v>
      </c>
      <c r="E12" s="57" t="s">
        <v>366</v>
      </c>
      <c r="F12" s="57" t="s">
        <v>367</v>
      </c>
      <c r="G12" s="57" t="s">
        <v>81</v>
      </c>
      <c r="H12" s="80" t="s">
        <v>368</v>
      </c>
      <c r="I12" s="79">
        <v>46172</v>
      </c>
      <c r="J12" s="183">
        <v>1</v>
      </c>
      <c r="K12" s="245" t="s">
        <v>369</v>
      </c>
      <c r="L12" s="183">
        <v>1</v>
      </c>
      <c r="M12" s="222" t="s">
        <v>370</v>
      </c>
      <c r="N12" s="187"/>
      <c r="O12" s="183">
        <v>0</v>
      </c>
      <c r="P12" s="187"/>
      <c r="Q12" s="183">
        <v>0</v>
      </c>
      <c r="R12" s="222"/>
      <c r="S12" s="187"/>
      <c r="T12" s="187"/>
    </row>
    <row r="13" spans="1:20" ht="87.75" customHeight="1" thickBot="1">
      <c r="A13" s="344" t="s">
        <v>371</v>
      </c>
      <c r="B13" s="14" t="s">
        <v>106</v>
      </c>
      <c r="C13" s="80" t="s">
        <v>372</v>
      </c>
      <c r="D13" s="80" t="s">
        <v>373</v>
      </c>
      <c r="E13" s="57" t="s">
        <v>374</v>
      </c>
      <c r="F13" s="57" t="s">
        <v>375</v>
      </c>
      <c r="G13" s="57" t="s">
        <v>81</v>
      </c>
      <c r="H13" s="80" t="s">
        <v>376</v>
      </c>
      <c r="I13" s="81">
        <v>45777</v>
      </c>
      <c r="J13" s="183">
        <v>1</v>
      </c>
      <c r="K13" s="246" t="s">
        <v>377</v>
      </c>
      <c r="L13" s="183">
        <v>1</v>
      </c>
      <c r="M13" s="222" t="s">
        <v>378</v>
      </c>
      <c r="N13" s="222"/>
      <c r="O13" s="183">
        <v>0</v>
      </c>
      <c r="P13" s="222"/>
      <c r="Q13" s="183">
        <v>0</v>
      </c>
      <c r="R13" s="222"/>
      <c r="S13" s="222"/>
      <c r="T13" s="187"/>
    </row>
    <row r="14" spans="1:20" ht="57" customHeight="1">
      <c r="A14" s="316"/>
      <c r="B14" s="14" t="s">
        <v>154</v>
      </c>
      <c r="C14" s="80" t="s">
        <v>379</v>
      </c>
      <c r="D14" s="80" t="s">
        <v>380</v>
      </c>
      <c r="E14" s="57" t="s">
        <v>374</v>
      </c>
      <c r="F14" s="57" t="s">
        <v>375</v>
      </c>
      <c r="G14" s="57" t="s">
        <v>81</v>
      </c>
      <c r="H14" s="80" t="s">
        <v>381</v>
      </c>
      <c r="I14" s="81">
        <v>45807</v>
      </c>
      <c r="J14" s="195">
        <v>1</v>
      </c>
      <c r="K14" s="247" t="s">
        <v>382</v>
      </c>
      <c r="L14" s="195">
        <v>1</v>
      </c>
      <c r="M14" s="222" t="s">
        <v>383</v>
      </c>
      <c r="N14" s="222"/>
      <c r="O14" s="183">
        <v>0</v>
      </c>
      <c r="P14" s="222"/>
      <c r="Q14" s="183">
        <v>0</v>
      </c>
      <c r="R14" s="222"/>
      <c r="S14" s="222"/>
      <c r="T14" s="187"/>
    </row>
    <row r="15" spans="1:20" ht="71.25" customHeight="1">
      <c r="A15" s="312"/>
      <c r="B15" s="14" t="s">
        <v>201</v>
      </c>
      <c r="C15" s="80" t="s">
        <v>384</v>
      </c>
      <c r="D15" s="80" t="s">
        <v>385</v>
      </c>
      <c r="E15" s="57" t="s">
        <v>374</v>
      </c>
      <c r="F15" s="57" t="s">
        <v>386</v>
      </c>
      <c r="G15" s="57" t="s">
        <v>81</v>
      </c>
      <c r="H15" s="80" t="s">
        <v>387</v>
      </c>
      <c r="I15" s="81">
        <v>45807</v>
      </c>
      <c r="J15" s="195">
        <v>1</v>
      </c>
      <c r="K15" s="247" t="s">
        <v>388</v>
      </c>
      <c r="L15" s="195">
        <v>1</v>
      </c>
      <c r="M15" s="222" t="s">
        <v>389</v>
      </c>
      <c r="N15" s="224"/>
      <c r="O15" s="183">
        <v>0</v>
      </c>
      <c r="P15" s="224"/>
      <c r="Q15" s="183">
        <v>0</v>
      </c>
      <c r="R15" s="224"/>
      <c r="S15" s="224"/>
      <c r="T15" s="194"/>
    </row>
    <row r="16" spans="1:20" ht="57.75" customHeight="1" thickBot="1">
      <c r="A16" s="344" t="s">
        <v>390</v>
      </c>
      <c r="B16" s="14" t="s">
        <v>113</v>
      </c>
      <c r="C16" s="80" t="s">
        <v>391</v>
      </c>
      <c r="D16" s="80" t="s">
        <v>392</v>
      </c>
      <c r="E16" s="57" t="s">
        <v>335</v>
      </c>
      <c r="F16" s="57" t="s">
        <v>393</v>
      </c>
      <c r="G16" s="57" t="s">
        <v>81</v>
      </c>
      <c r="H16" s="80" t="s">
        <v>394</v>
      </c>
      <c r="I16" s="79" t="s">
        <v>342</v>
      </c>
      <c r="J16" s="195">
        <v>0</v>
      </c>
      <c r="K16" s="248"/>
      <c r="L16" s="195">
        <v>0</v>
      </c>
      <c r="M16" s="216" t="s">
        <v>343</v>
      </c>
      <c r="N16" s="216"/>
      <c r="O16" s="183">
        <v>0</v>
      </c>
      <c r="P16" s="216"/>
      <c r="Q16" s="183">
        <v>0</v>
      </c>
      <c r="R16" s="216"/>
      <c r="S16" s="216"/>
      <c r="T16" s="197"/>
    </row>
    <row r="17" spans="1:20" ht="55.5" customHeight="1" thickBot="1">
      <c r="A17" s="316"/>
      <c r="B17" s="14" t="s">
        <v>307</v>
      </c>
      <c r="C17" s="80" t="s">
        <v>395</v>
      </c>
      <c r="D17" s="80" t="s">
        <v>396</v>
      </c>
      <c r="E17" s="57" t="s">
        <v>335</v>
      </c>
      <c r="F17" s="57" t="s">
        <v>335</v>
      </c>
      <c r="G17" s="57" t="s">
        <v>81</v>
      </c>
      <c r="H17" s="80" t="s">
        <v>397</v>
      </c>
      <c r="I17" s="79" t="s">
        <v>342</v>
      </c>
      <c r="J17" s="195">
        <v>0</v>
      </c>
      <c r="K17" s="248"/>
      <c r="L17" s="195">
        <v>0</v>
      </c>
      <c r="M17" s="214" t="s">
        <v>343</v>
      </c>
      <c r="N17" s="214"/>
      <c r="O17" s="183">
        <v>0</v>
      </c>
      <c r="P17" s="214"/>
      <c r="Q17" s="183">
        <v>0</v>
      </c>
      <c r="R17" s="214"/>
      <c r="S17" s="214"/>
      <c r="T17" s="197"/>
    </row>
    <row r="18" spans="1:20" ht="64.5" customHeight="1" thickBot="1">
      <c r="A18" s="316"/>
      <c r="B18" s="14" t="s">
        <v>310</v>
      </c>
      <c r="C18" s="80" t="s">
        <v>398</v>
      </c>
      <c r="D18" s="80" t="s">
        <v>399</v>
      </c>
      <c r="E18" s="57" t="s">
        <v>335</v>
      </c>
      <c r="F18" s="57" t="s">
        <v>335</v>
      </c>
      <c r="G18" s="57" t="s">
        <v>81</v>
      </c>
      <c r="H18" s="80" t="s">
        <v>400</v>
      </c>
      <c r="I18" s="79">
        <v>45961</v>
      </c>
      <c r="J18" s="195">
        <v>0</v>
      </c>
      <c r="K18" s="248"/>
      <c r="L18" s="195">
        <v>0</v>
      </c>
      <c r="M18" s="214" t="s">
        <v>347</v>
      </c>
      <c r="N18" s="214"/>
      <c r="O18" s="183">
        <v>0</v>
      </c>
      <c r="P18" s="214"/>
      <c r="Q18" s="183">
        <v>0</v>
      </c>
      <c r="R18" s="214"/>
      <c r="S18" s="214"/>
      <c r="T18" s="197"/>
    </row>
    <row r="19" spans="1:20" ht="73.5" customHeight="1" thickBot="1">
      <c r="A19" s="312"/>
      <c r="B19" s="14" t="s">
        <v>401</v>
      </c>
      <c r="C19" s="80" t="s">
        <v>402</v>
      </c>
      <c r="D19" s="80" t="s">
        <v>403</v>
      </c>
      <c r="E19" s="57" t="s">
        <v>335</v>
      </c>
      <c r="F19" s="57" t="s">
        <v>335</v>
      </c>
      <c r="G19" s="57" t="s">
        <v>81</v>
      </c>
      <c r="H19" s="80" t="s">
        <v>404</v>
      </c>
      <c r="I19" s="79">
        <v>46021</v>
      </c>
      <c r="J19" s="195">
        <v>0</v>
      </c>
      <c r="K19" s="248"/>
      <c r="L19" s="195">
        <v>0</v>
      </c>
      <c r="M19" s="214" t="s">
        <v>356</v>
      </c>
      <c r="N19" s="214"/>
      <c r="O19" s="183">
        <v>0</v>
      </c>
      <c r="P19" s="214"/>
      <c r="Q19" s="183">
        <v>0</v>
      </c>
      <c r="R19" s="214"/>
      <c r="S19" s="214"/>
      <c r="T19" s="197"/>
    </row>
    <row r="20" spans="1:20" ht="15.75" customHeight="1">
      <c r="J20" s="202">
        <f>AVERAGE(J6:J19)</f>
        <v>0.2857142857142857</v>
      </c>
      <c r="L20" s="228">
        <f>AVERAGE(L6:L19)</f>
        <v>0.2857142857142857</v>
      </c>
      <c r="O20" s="199">
        <f>AVERAGE(O6:O19)</f>
        <v>0</v>
      </c>
      <c r="Q20" s="249">
        <f>AVERAGE(Q6:Q19)</f>
        <v>0</v>
      </c>
    </row>
    <row r="22" spans="1:20">
      <c r="T22" s="250"/>
    </row>
  </sheetData>
  <sheetProtection password="F3DD" sheet="1" insertRows="0"/>
  <mergeCells count="10">
    <mergeCell ref="Q4:S4"/>
    <mergeCell ref="A1:T3"/>
    <mergeCell ref="A13:A15"/>
    <mergeCell ref="A16:A19"/>
    <mergeCell ref="H4:I4"/>
    <mergeCell ref="A4:G4"/>
    <mergeCell ref="A6:A11"/>
    <mergeCell ref="L4:N4"/>
    <mergeCell ref="J4:K4"/>
    <mergeCell ref="O4:P4"/>
  </mergeCells>
  <pageMargins left="0.7" right="0.7" top="0.75" bottom="0.75" header="0.3" footer="0.3"/>
  <pageSetup paperSize="9" scale="22"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79998168889431442"/>
  </sheetPr>
  <dimension ref="A1:T12"/>
  <sheetViews>
    <sheetView showGridLines="0" view="pageBreakPreview" topLeftCell="A8" zoomScale="90" zoomScaleNormal="100" zoomScaleSheetLayoutView="90" workbookViewId="0">
      <selection activeCell="W6" sqref="W6"/>
    </sheetView>
  </sheetViews>
  <sheetFormatPr baseColWidth="10" defaultColWidth="11.42578125" defaultRowHeight="15"/>
  <cols>
    <col min="1" max="1" width="36.28515625" style="1" customWidth="1"/>
    <col min="2" max="2" width="6.7109375" style="1" customWidth="1"/>
    <col min="3" max="3" width="51" style="1" customWidth="1"/>
    <col min="4" max="4" width="26.28515625" style="1" customWidth="1"/>
    <col min="5" max="5" width="27.42578125" style="1" bestFit="1" customWidth="1"/>
    <col min="6" max="6" width="24.5703125" style="1" bestFit="1" customWidth="1"/>
    <col min="7" max="7" width="21.28515625" style="1" customWidth="1"/>
    <col min="8" max="8" width="16.140625" style="1" customWidth="1"/>
    <col min="9" max="9" width="17.85546875" style="1" customWidth="1"/>
    <col min="10" max="10" width="23.28515625" style="1" customWidth="1"/>
    <col min="11" max="11" width="47.85546875" style="1" customWidth="1"/>
    <col min="12" max="12" width="16.5703125" style="1" customWidth="1"/>
    <col min="13" max="13" width="67.28515625" style="37" customWidth="1"/>
    <col min="14" max="16" width="29" style="1" customWidth="1"/>
    <col min="17" max="17" width="16.5703125" style="1" customWidth="1"/>
    <col min="18" max="18" width="21.140625" style="1" customWidth="1"/>
    <col min="19" max="20" width="29" style="1" customWidth="1"/>
    <col min="21" max="21" width="11.42578125" style="1" customWidth="1"/>
    <col min="22" max="16384" width="11.42578125" style="1"/>
  </cols>
  <sheetData>
    <row r="1" spans="1:20">
      <c r="A1" s="331" t="s">
        <v>60</v>
      </c>
      <c r="B1" s="272"/>
      <c r="C1" s="272"/>
      <c r="D1" s="272"/>
      <c r="E1" s="272"/>
      <c r="F1" s="272"/>
      <c r="G1" s="272"/>
      <c r="H1" s="272"/>
      <c r="I1" s="272"/>
      <c r="J1" s="272"/>
      <c r="K1" s="272"/>
      <c r="L1" s="272"/>
      <c r="M1" s="347"/>
      <c r="N1" s="272"/>
      <c r="O1" s="272"/>
      <c r="P1" s="272"/>
      <c r="Q1" s="272"/>
      <c r="R1" s="272"/>
      <c r="S1" s="272"/>
      <c r="T1" s="272"/>
    </row>
    <row r="2" spans="1:20">
      <c r="A2" s="332"/>
      <c r="B2" s="272"/>
      <c r="C2" s="272"/>
      <c r="D2" s="272"/>
      <c r="E2" s="272"/>
      <c r="F2" s="272"/>
      <c r="G2" s="272"/>
      <c r="H2" s="272"/>
      <c r="I2" s="272"/>
      <c r="J2" s="272"/>
      <c r="K2" s="272"/>
      <c r="L2" s="272"/>
      <c r="M2" s="347"/>
      <c r="N2" s="272"/>
      <c r="O2" s="272"/>
      <c r="P2" s="272"/>
      <c r="Q2" s="272"/>
      <c r="R2" s="272"/>
      <c r="S2" s="272"/>
      <c r="T2" s="272"/>
    </row>
    <row r="3" spans="1:20" ht="22.5" customHeight="1" thickBot="1">
      <c r="A3" s="333"/>
      <c r="B3" s="299"/>
      <c r="C3" s="299"/>
      <c r="D3" s="299"/>
      <c r="E3" s="299"/>
      <c r="F3" s="299"/>
      <c r="G3" s="299"/>
      <c r="H3" s="299"/>
      <c r="I3" s="299"/>
      <c r="J3" s="299"/>
      <c r="K3" s="299"/>
      <c r="L3" s="299"/>
      <c r="M3" s="299"/>
      <c r="N3" s="299"/>
      <c r="O3" s="299"/>
      <c r="P3" s="299"/>
      <c r="Q3" s="299"/>
      <c r="R3" s="299"/>
      <c r="S3" s="299"/>
      <c r="T3" s="299"/>
    </row>
    <row r="4" spans="1:20" ht="15.75" customHeight="1" thickBot="1">
      <c r="A4" s="339" t="s">
        <v>405</v>
      </c>
      <c r="B4" s="269"/>
      <c r="C4" s="269"/>
      <c r="D4" s="269"/>
      <c r="E4" s="269"/>
      <c r="F4" s="269"/>
      <c r="G4" s="340"/>
      <c r="H4" s="339"/>
      <c r="I4" s="340"/>
      <c r="J4" s="336" t="s">
        <v>62</v>
      </c>
      <c r="K4" s="269"/>
      <c r="L4" s="330" t="s">
        <v>63</v>
      </c>
      <c r="M4" s="269"/>
      <c r="N4" s="270"/>
      <c r="O4" s="330" t="s">
        <v>64</v>
      </c>
      <c r="P4" s="270"/>
      <c r="Q4" s="330" t="s">
        <v>63</v>
      </c>
      <c r="R4" s="269"/>
      <c r="S4" s="270"/>
      <c r="T4" s="177" t="s">
        <v>65</v>
      </c>
    </row>
    <row r="5" spans="1:20" ht="30.75" customHeight="1" thickBot="1">
      <c r="A5" s="178" t="s">
        <v>66</v>
      </c>
      <c r="B5" s="244" t="s">
        <v>67</v>
      </c>
      <c r="C5" s="179" t="s">
        <v>68</v>
      </c>
      <c r="D5" s="220" t="s">
        <v>41</v>
      </c>
      <c r="E5" s="220" t="s">
        <v>69</v>
      </c>
      <c r="F5" s="220" t="s">
        <v>70</v>
      </c>
      <c r="G5" s="220" t="s">
        <v>47</v>
      </c>
      <c r="H5" s="220" t="s">
        <v>49</v>
      </c>
      <c r="I5" s="221" t="s">
        <v>71</v>
      </c>
      <c r="J5" s="181" t="s">
        <v>72</v>
      </c>
      <c r="K5" s="181" t="s">
        <v>73</v>
      </c>
      <c r="L5" s="181" t="s">
        <v>72</v>
      </c>
      <c r="M5" s="251" t="s">
        <v>73</v>
      </c>
      <c r="N5" s="181" t="s">
        <v>74</v>
      </c>
      <c r="O5" s="181" t="s">
        <v>72</v>
      </c>
      <c r="P5" s="181" t="s">
        <v>73</v>
      </c>
      <c r="Q5" s="181" t="s">
        <v>72</v>
      </c>
      <c r="R5" s="181" t="s">
        <v>73</v>
      </c>
      <c r="S5" s="181" t="s">
        <v>74</v>
      </c>
      <c r="T5" s="181" t="s">
        <v>74</v>
      </c>
    </row>
    <row r="6" spans="1:20" ht="86.25" customHeight="1" thickBot="1">
      <c r="A6" s="162" t="s">
        <v>406</v>
      </c>
      <c r="B6" s="14" t="s">
        <v>76</v>
      </c>
      <c r="C6" s="82" t="s">
        <v>407</v>
      </c>
      <c r="D6" s="83" t="s">
        <v>408</v>
      </c>
      <c r="E6" s="83" t="s">
        <v>133</v>
      </c>
      <c r="F6" s="83" t="s">
        <v>409</v>
      </c>
      <c r="G6" s="83" t="s">
        <v>303</v>
      </c>
      <c r="H6" s="83" t="s">
        <v>410</v>
      </c>
      <c r="I6" s="84">
        <v>45641</v>
      </c>
      <c r="J6" s="183">
        <v>0.46</v>
      </c>
      <c r="K6" s="252" t="s">
        <v>411</v>
      </c>
      <c r="L6" s="183">
        <v>0.15</v>
      </c>
      <c r="M6" s="253" t="s">
        <v>412</v>
      </c>
      <c r="N6" s="185"/>
      <c r="O6" s="184">
        <v>0</v>
      </c>
      <c r="P6" s="185"/>
      <c r="Q6" s="184">
        <v>0</v>
      </c>
      <c r="R6" s="208"/>
      <c r="S6" s="185"/>
      <c r="T6" s="185"/>
    </row>
    <row r="7" spans="1:20" ht="86.25" customHeight="1" thickBot="1">
      <c r="A7" s="162" t="s">
        <v>413</v>
      </c>
      <c r="B7" s="14" t="s">
        <v>93</v>
      </c>
      <c r="C7" s="85" t="s">
        <v>414</v>
      </c>
      <c r="D7" s="86" t="s">
        <v>415</v>
      </c>
      <c r="E7" s="86" t="s">
        <v>133</v>
      </c>
      <c r="F7" s="86" t="s">
        <v>409</v>
      </c>
      <c r="G7" s="86" t="s">
        <v>416</v>
      </c>
      <c r="H7" s="86" t="s">
        <v>417</v>
      </c>
      <c r="I7" s="86" t="s">
        <v>314</v>
      </c>
      <c r="J7" s="183">
        <v>0.33</v>
      </c>
      <c r="K7" s="252" t="s">
        <v>418</v>
      </c>
      <c r="L7" s="183">
        <v>0.33</v>
      </c>
      <c r="M7" s="253" t="s">
        <v>419</v>
      </c>
      <c r="N7" s="187"/>
      <c r="O7" s="184">
        <v>0</v>
      </c>
      <c r="P7" s="187"/>
      <c r="Q7" s="184">
        <v>0</v>
      </c>
      <c r="R7" s="222"/>
      <c r="S7" s="187"/>
      <c r="T7" s="187"/>
    </row>
    <row r="8" spans="1:20" ht="102.75" customHeight="1" thickBot="1">
      <c r="A8" s="162" t="s">
        <v>420</v>
      </c>
      <c r="B8" s="14" t="s">
        <v>106</v>
      </c>
      <c r="C8" s="85" t="s">
        <v>421</v>
      </c>
      <c r="D8" s="86" t="s">
        <v>312</v>
      </c>
      <c r="E8" s="86" t="s">
        <v>133</v>
      </c>
      <c r="F8" s="86" t="s">
        <v>409</v>
      </c>
      <c r="G8" s="86" t="s">
        <v>303</v>
      </c>
      <c r="H8" s="86" t="s">
        <v>313</v>
      </c>
      <c r="I8" s="86" t="s">
        <v>314</v>
      </c>
      <c r="J8" s="183">
        <v>0.33</v>
      </c>
      <c r="K8" s="252" t="s">
        <v>422</v>
      </c>
      <c r="L8" s="183">
        <v>0.33</v>
      </c>
      <c r="M8" s="253" t="s">
        <v>423</v>
      </c>
      <c r="N8" s="222"/>
      <c r="O8" s="184">
        <v>0</v>
      </c>
      <c r="P8" s="222"/>
      <c r="Q8" s="184">
        <v>0</v>
      </c>
      <c r="R8" s="222"/>
      <c r="S8" s="222"/>
      <c r="T8" s="187"/>
    </row>
    <row r="9" spans="1:20" ht="186" customHeight="1" thickBot="1">
      <c r="A9" s="346" t="s">
        <v>424</v>
      </c>
      <c r="B9" s="14" t="s">
        <v>113</v>
      </c>
      <c r="C9" s="85" t="s">
        <v>425</v>
      </c>
      <c r="D9" s="86" t="s">
        <v>426</v>
      </c>
      <c r="E9" s="86" t="s">
        <v>133</v>
      </c>
      <c r="F9" s="86" t="s">
        <v>134</v>
      </c>
      <c r="G9" s="86" t="s">
        <v>303</v>
      </c>
      <c r="H9" s="86" t="s">
        <v>304</v>
      </c>
      <c r="I9" s="87">
        <v>45838</v>
      </c>
      <c r="J9" s="195">
        <v>0.33</v>
      </c>
      <c r="K9" s="252" t="s">
        <v>427</v>
      </c>
      <c r="L9" s="195">
        <v>0</v>
      </c>
      <c r="M9" s="254" t="s">
        <v>428</v>
      </c>
      <c r="N9" s="216"/>
      <c r="O9" s="184">
        <v>0</v>
      </c>
      <c r="P9" s="216"/>
      <c r="Q9" s="184">
        <v>0</v>
      </c>
      <c r="R9" s="216"/>
      <c r="S9" s="216"/>
      <c r="T9" s="197"/>
    </row>
    <row r="10" spans="1:20" ht="174" customHeight="1" thickBot="1">
      <c r="A10" s="312"/>
      <c r="B10" s="14" t="s">
        <v>307</v>
      </c>
      <c r="C10" s="85" t="s">
        <v>429</v>
      </c>
      <c r="D10" s="86" t="s">
        <v>430</v>
      </c>
      <c r="E10" s="86" t="s">
        <v>133</v>
      </c>
      <c r="F10" s="86" t="s">
        <v>409</v>
      </c>
      <c r="G10" s="86" t="s">
        <v>303</v>
      </c>
      <c r="H10" s="86" t="s">
        <v>431</v>
      </c>
      <c r="I10" s="86" t="s">
        <v>314</v>
      </c>
      <c r="J10" s="195">
        <v>1</v>
      </c>
      <c r="K10" s="252" t="s">
        <v>432</v>
      </c>
      <c r="L10" s="195">
        <v>0</v>
      </c>
      <c r="M10" s="254" t="s">
        <v>433</v>
      </c>
      <c r="N10" s="214"/>
      <c r="O10" s="184">
        <v>0</v>
      </c>
      <c r="P10" s="214"/>
      <c r="Q10" s="184">
        <v>0</v>
      </c>
      <c r="R10" s="214"/>
      <c r="S10" s="214"/>
      <c r="T10" s="197"/>
    </row>
    <row r="11" spans="1:20" ht="129" customHeight="1" thickBot="1">
      <c r="A11" s="88" t="s">
        <v>434</v>
      </c>
      <c r="B11" s="14" t="s">
        <v>120</v>
      </c>
      <c r="C11" s="85" t="s">
        <v>435</v>
      </c>
      <c r="D11" s="86" t="s">
        <v>436</v>
      </c>
      <c r="E11" s="86" t="s">
        <v>133</v>
      </c>
      <c r="F11" s="86" t="s">
        <v>409</v>
      </c>
      <c r="G11" s="86" t="s">
        <v>416</v>
      </c>
      <c r="H11" s="86" t="s">
        <v>437</v>
      </c>
      <c r="I11" s="86" t="s">
        <v>314</v>
      </c>
      <c r="J11" s="183">
        <v>0.33</v>
      </c>
      <c r="K11" s="252" t="s">
        <v>438</v>
      </c>
      <c r="L11" s="183">
        <v>0.33</v>
      </c>
      <c r="M11" s="253" t="s">
        <v>439</v>
      </c>
      <c r="N11" s="235"/>
      <c r="O11" s="184">
        <v>0</v>
      </c>
      <c r="P11" s="216"/>
      <c r="Q11" s="184">
        <v>0</v>
      </c>
      <c r="R11" s="216"/>
      <c r="S11" s="216"/>
      <c r="T11" s="197"/>
    </row>
    <row r="12" spans="1:20">
      <c r="J12" s="199">
        <f>AVERAGE(J6:J11)</f>
        <v>0.46333333333333337</v>
      </c>
      <c r="L12" s="217">
        <f>AVERAGE(L6:L11)</f>
        <v>0.19000000000000003</v>
      </c>
      <c r="M12" s="255"/>
      <c r="O12" s="199">
        <f>AVERAGE(O6:O11)</f>
        <v>0</v>
      </c>
      <c r="Q12" s="217">
        <f>AVERAGE(Q6:Q11)</f>
        <v>0</v>
      </c>
    </row>
  </sheetData>
  <sheetProtection algorithmName="SHA-512" hashValue="GSBf4LeYJIXYAatCcqX+oziYPXqF/u+HoQPKyd0rRO1ZnJfcS6PYdqFf31ZNwoz1H7YVGbgapMis7aBDNdtrow==" saltValue="ToifVQgrbVkqheTZRFVyNQ==" spinCount="100000" sheet="1" formatCells="0" formatColumns="0" formatRows="0" insertRows="0"/>
  <mergeCells count="8">
    <mergeCell ref="A9:A10"/>
    <mergeCell ref="A1:T3"/>
    <mergeCell ref="A4:G4"/>
    <mergeCell ref="H4:I4"/>
    <mergeCell ref="L4:N4"/>
    <mergeCell ref="Q4:S4"/>
    <mergeCell ref="J4:K4"/>
    <mergeCell ref="O4:P4"/>
  </mergeCells>
  <pageMargins left="0.7" right="0.7" top="0.75" bottom="0.75" header="0.3" footer="0.3"/>
  <pageSetup paperSize="9" scale="22"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3" tint="0.59999389629810485"/>
  </sheetPr>
  <dimension ref="A1:T12"/>
  <sheetViews>
    <sheetView showGridLines="0" view="pageBreakPreview" topLeftCell="D1" zoomScale="90" zoomScaleNormal="100" zoomScaleSheetLayoutView="90" workbookViewId="0">
      <selection activeCell="L7" sqref="L7"/>
    </sheetView>
  </sheetViews>
  <sheetFormatPr baseColWidth="10" defaultColWidth="11.42578125" defaultRowHeight="15"/>
  <cols>
    <col min="1" max="1" width="36.28515625" style="1" customWidth="1"/>
    <col min="2" max="2" width="6.7109375" style="1" customWidth="1"/>
    <col min="3" max="3" width="51" style="1" customWidth="1"/>
    <col min="4" max="4" width="21.85546875" style="1" customWidth="1"/>
    <col min="5" max="5" width="18.85546875" style="1" customWidth="1"/>
    <col min="6" max="6" width="15.85546875" style="1" customWidth="1"/>
    <col min="7" max="7" width="13.7109375" style="1" customWidth="1"/>
    <col min="8" max="8" width="26.140625" style="1" customWidth="1"/>
    <col min="9" max="9" width="21.7109375" style="1" customWidth="1"/>
    <col min="10" max="10" width="27.7109375" style="1" customWidth="1"/>
    <col min="11" max="11" width="26.28515625" style="1" customWidth="1"/>
    <col min="12" max="12" width="16.5703125" style="1" customWidth="1"/>
    <col min="13" max="13" width="47.85546875" style="1" bestFit="1" customWidth="1"/>
    <col min="14" max="14" width="16.5703125" style="1" bestFit="1" customWidth="1"/>
    <col min="15" max="16" width="29" style="1" customWidth="1"/>
    <col min="17" max="17" width="16.5703125" style="1" customWidth="1"/>
    <col min="18" max="18" width="21.140625" style="1" customWidth="1"/>
    <col min="19" max="20" width="29" style="1" customWidth="1"/>
    <col min="21" max="21" width="11.42578125" style="1" customWidth="1"/>
    <col min="22" max="16384" width="11.42578125" style="1"/>
  </cols>
  <sheetData>
    <row r="1" spans="1:20">
      <c r="A1" s="348" t="s">
        <v>60</v>
      </c>
      <c r="B1" s="283"/>
      <c r="C1" s="283"/>
      <c r="D1" s="283"/>
      <c r="E1" s="283"/>
      <c r="F1" s="283"/>
      <c r="G1" s="283"/>
      <c r="H1" s="283"/>
      <c r="I1" s="283"/>
      <c r="J1" s="283"/>
      <c r="K1" s="283"/>
      <c r="L1" s="283"/>
      <c r="M1" s="283"/>
      <c r="N1" s="283"/>
      <c r="O1" s="283"/>
      <c r="P1" s="283"/>
      <c r="Q1" s="283"/>
      <c r="R1" s="283"/>
      <c r="S1" s="283"/>
      <c r="T1" s="306"/>
    </row>
    <row r="2" spans="1:20">
      <c r="A2" s="332"/>
      <c r="B2" s="272"/>
      <c r="C2" s="272"/>
      <c r="D2" s="272"/>
      <c r="E2" s="272"/>
      <c r="F2" s="272"/>
      <c r="G2" s="272"/>
      <c r="H2" s="272"/>
      <c r="I2" s="272"/>
      <c r="J2" s="272"/>
      <c r="K2" s="272"/>
      <c r="L2" s="272"/>
      <c r="M2" s="272"/>
      <c r="N2" s="272"/>
      <c r="O2" s="272"/>
      <c r="P2" s="272"/>
      <c r="Q2" s="272"/>
      <c r="R2" s="272"/>
      <c r="S2" s="272"/>
      <c r="T2" s="309"/>
    </row>
    <row r="3" spans="1:20" ht="24" customHeight="1" thickBot="1">
      <c r="A3" s="333"/>
      <c r="B3" s="299"/>
      <c r="C3" s="299"/>
      <c r="D3" s="299"/>
      <c r="E3" s="299"/>
      <c r="F3" s="299"/>
      <c r="G3" s="299"/>
      <c r="H3" s="299"/>
      <c r="I3" s="299"/>
      <c r="J3" s="299"/>
      <c r="K3" s="299"/>
      <c r="L3" s="299"/>
      <c r="M3" s="299"/>
      <c r="N3" s="299"/>
      <c r="O3" s="299"/>
      <c r="P3" s="299"/>
      <c r="Q3" s="299"/>
      <c r="R3" s="299"/>
      <c r="S3" s="299"/>
      <c r="T3" s="285"/>
    </row>
    <row r="4" spans="1:20" ht="15.75" customHeight="1" thickBot="1">
      <c r="A4" s="339" t="s">
        <v>440</v>
      </c>
      <c r="B4" s="269"/>
      <c r="C4" s="269"/>
      <c r="D4" s="269"/>
      <c r="E4" s="269"/>
      <c r="F4" s="269"/>
      <c r="G4" s="340"/>
      <c r="H4" s="339"/>
      <c r="I4" s="340"/>
      <c r="J4" s="336" t="s">
        <v>62</v>
      </c>
      <c r="K4" s="269"/>
      <c r="L4" s="330" t="s">
        <v>63</v>
      </c>
      <c r="M4" s="269"/>
      <c r="N4" s="270"/>
      <c r="O4" s="330" t="s">
        <v>64</v>
      </c>
      <c r="P4" s="270"/>
      <c r="Q4" s="330" t="s">
        <v>63</v>
      </c>
      <c r="R4" s="269"/>
      <c r="S4" s="270"/>
      <c r="T4" s="177" t="s">
        <v>65</v>
      </c>
    </row>
    <row r="5" spans="1:20" ht="30.75" customHeight="1" thickBot="1">
      <c r="A5" s="178" t="s">
        <v>66</v>
      </c>
      <c r="B5" s="179" t="s">
        <v>67</v>
      </c>
      <c r="C5" s="219" t="s">
        <v>68</v>
      </c>
      <c r="D5" s="220" t="s">
        <v>41</v>
      </c>
      <c r="E5" s="220" t="s">
        <v>69</v>
      </c>
      <c r="F5" s="220" t="s">
        <v>70</v>
      </c>
      <c r="G5" s="220" t="s">
        <v>47</v>
      </c>
      <c r="H5" s="220" t="s">
        <v>49</v>
      </c>
      <c r="I5" s="221" t="s">
        <v>71</v>
      </c>
      <c r="J5" s="181" t="s">
        <v>72</v>
      </c>
      <c r="K5" s="181" t="s">
        <v>73</v>
      </c>
      <c r="L5" s="181" t="s">
        <v>72</v>
      </c>
      <c r="M5" s="181" t="s">
        <v>73</v>
      </c>
      <c r="N5" s="181" t="s">
        <v>74</v>
      </c>
      <c r="O5" s="181" t="s">
        <v>72</v>
      </c>
      <c r="P5" s="181" t="s">
        <v>73</v>
      </c>
      <c r="Q5" s="181" t="s">
        <v>72</v>
      </c>
      <c r="R5" s="181" t="s">
        <v>73</v>
      </c>
      <c r="S5" s="181" t="s">
        <v>74</v>
      </c>
      <c r="T5" s="181" t="s">
        <v>74</v>
      </c>
    </row>
    <row r="6" spans="1:20" ht="153" customHeight="1" thickBot="1">
      <c r="A6" s="13" t="s">
        <v>441</v>
      </c>
      <c r="B6" s="38" t="s">
        <v>76</v>
      </c>
      <c r="C6" s="56" t="s">
        <v>442</v>
      </c>
      <c r="D6" s="57" t="s">
        <v>443</v>
      </c>
      <c r="E6" s="57" t="s">
        <v>444</v>
      </c>
      <c r="F6" s="57" t="s">
        <v>327</v>
      </c>
      <c r="G6" s="57" t="s">
        <v>81</v>
      </c>
      <c r="H6" s="89" t="s">
        <v>445</v>
      </c>
      <c r="I6" s="59">
        <v>45838</v>
      </c>
      <c r="J6" s="256">
        <v>1</v>
      </c>
      <c r="K6" s="59" t="s">
        <v>446</v>
      </c>
      <c r="L6" s="256">
        <v>1</v>
      </c>
      <c r="M6" s="257" t="s">
        <v>447</v>
      </c>
      <c r="N6" s="185"/>
      <c r="O6" s="184">
        <v>0</v>
      </c>
      <c r="P6" s="185"/>
      <c r="Q6" s="184">
        <v>0</v>
      </c>
      <c r="R6" s="208"/>
      <c r="S6" s="185"/>
      <c r="T6" s="185"/>
    </row>
    <row r="7" spans="1:20" ht="76.5" customHeight="1">
      <c r="A7" s="13" t="s">
        <v>448</v>
      </c>
      <c r="B7" s="38" t="s">
        <v>93</v>
      </c>
      <c r="C7" s="62" t="s">
        <v>449</v>
      </c>
      <c r="D7" s="57" t="s">
        <v>450</v>
      </c>
      <c r="E7" s="57" t="s">
        <v>451</v>
      </c>
      <c r="F7" s="57" t="s">
        <v>452</v>
      </c>
      <c r="G7" s="57" t="s">
        <v>81</v>
      </c>
      <c r="H7" s="86" t="s">
        <v>453</v>
      </c>
      <c r="I7" s="59">
        <v>45991</v>
      </c>
      <c r="J7" s="256">
        <v>0</v>
      </c>
      <c r="K7" s="59" t="s">
        <v>454</v>
      </c>
      <c r="L7" s="256">
        <v>0</v>
      </c>
      <c r="M7" s="222" t="s">
        <v>455</v>
      </c>
      <c r="N7" s="187"/>
      <c r="O7" s="184">
        <v>0</v>
      </c>
      <c r="P7" s="187"/>
      <c r="Q7" s="184">
        <v>0</v>
      </c>
      <c r="R7" s="222"/>
      <c r="S7" s="187"/>
      <c r="T7" s="187"/>
    </row>
    <row r="8" spans="1:20" ht="99" customHeight="1" thickBot="1">
      <c r="A8" s="13" t="s">
        <v>456</v>
      </c>
      <c r="B8" s="38" t="s">
        <v>106</v>
      </c>
      <c r="C8" s="90" t="s">
        <v>457</v>
      </c>
      <c r="D8" s="91" t="s">
        <v>458</v>
      </c>
      <c r="E8" s="91" t="s">
        <v>133</v>
      </c>
      <c r="F8" s="91" t="s">
        <v>327</v>
      </c>
      <c r="G8" s="91" t="s">
        <v>135</v>
      </c>
      <c r="H8" s="86" t="s">
        <v>304</v>
      </c>
      <c r="I8" s="92">
        <v>45884</v>
      </c>
      <c r="J8" s="256">
        <v>0</v>
      </c>
      <c r="K8" s="258" t="s">
        <v>459</v>
      </c>
      <c r="L8" s="256">
        <v>0</v>
      </c>
      <c r="M8" s="222" t="s">
        <v>460</v>
      </c>
      <c r="N8" s="222"/>
      <c r="O8" s="184">
        <v>0</v>
      </c>
      <c r="P8" s="222"/>
      <c r="Q8" s="184">
        <v>0</v>
      </c>
      <c r="R8" s="222"/>
      <c r="S8" s="222"/>
      <c r="T8" s="187"/>
    </row>
    <row r="9" spans="1:20" ht="99" customHeight="1" thickBot="1">
      <c r="A9" s="93" t="s">
        <v>461</v>
      </c>
      <c r="B9" s="38" t="s">
        <v>113</v>
      </c>
      <c r="C9" s="94" t="s">
        <v>462</v>
      </c>
      <c r="D9" s="29" t="s">
        <v>463</v>
      </c>
      <c r="E9" s="29" t="s">
        <v>464</v>
      </c>
      <c r="F9" s="29"/>
      <c r="G9" s="29" t="s">
        <v>239</v>
      </c>
      <c r="H9" s="95" t="s">
        <v>465</v>
      </c>
      <c r="I9" s="29" t="s">
        <v>466</v>
      </c>
      <c r="J9" s="259">
        <v>0</v>
      </c>
      <c r="K9" s="260" t="s">
        <v>467</v>
      </c>
      <c r="L9" s="259">
        <v>0</v>
      </c>
      <c r="M9" s="216" t="s">
        <v>468</v>
      </c>
      <c r="N9" s="216"/>
      <c r="O9" s="184">
        <v>0</v>
      </c>
      <c r="P9" s="216"/>
      <c r="Q9" s="184">
        <v>0</v>
      </c>
      <c r="R9" s="216"/>
      <c r="S9" s="216"/>
      <c r="T9" s="197"/>
    </row>
    <row r="10" spans="1:20">
      <c r="J10" s="199">
        <f>AVERAGE(J6:J9)</f>
        <v>0.25</v>
      </c>
      <c r="L10" s="217">
        <f>AVERAGE(L6:L9)</f>
        <v>0.25</v>
      </c>
      <c r="O10" s="199">
        <f>AVERAGE(O6:O9)</f>
        <v>0</v>
      </c>
      <c r="Q10" s="217">
        <f>AVERAGE(Q6:Q9)</f>
        <v>0</v>
      </c>
    </row>
    <row r="12" spans="1:20">
      <c r="S12" s="261"/>
    </row>
  </sheetData>
  <sheetProtection algorithmName="SHA-512" hashValue="mLmggNTEsyYDvoCzIfKeQgqP/vCcq05pEBvZQQHki7OSorqNjn0aBooPezbBVQjJ6iuwWS8o31T8a4mE7U5SOQ==" saltValue="02i2Gu2y7A4JTHLRfvS+7Q==" spinCount="100000" sheet="1" formatCells="0" formatColumns="0" formatRows="0" insertRows="0"/>
  <mergeCells count="7">
    <mergeCell ref="L4:N4"/>
    <mergeCell ref="Q4:S4"/>
    <mergeCell ref="A1:T3"/>
    <mergeCell ref="A4:G4"/>
    <mergeCell ref="H4:I4"/>
    <mergeCell ref="J4:K4"/>
    <mergeCell ref="O4:P4"/>
  </mergeCells>
  <pageMargins left="0.7" right="0.7" top="0.75" bottom="0.75" header="0.3" footer="0.3"/>
  <pageSetup paperSize="9" scale="22"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3" tint="0.79998168889431442"/>
  </sheetPr>
  <dimension ref="A1:T16"/>
  <sheetViews>
    <sheetView showGridLines="0" view="pageBreakPreview" topLeftCell="J11" zoomScaleNormal="100" zoomScaleSheetLayoutView="100" workbookViewId="0">
      <selection activeCell="J12" sqref="J12"/>
    </sheetView>
  </sheetViews>
  <sheetFormatPr baseColWidth="10" defaultColWidth="11.42578125" defaultRowHeight="15"/>
  <cols>
    <col min="1" max="1" width="36.28515625" style="1" customWidth="1"/>
    <col min="2" max="2" width="6.7109375" style="1" customWidth="1"/>
    <col min="3" max="3" width="51" style="1" customWidth="1"/>
    <col min="4" max="4" width="21.5703125" style="1" customWidth="1"/>
    <col min="5" max="5" width="27.42578125" style="1" bestFit="1" customWidth="1"/>
    <col min="6" max="6" width="24.5703125" style="1" bestFit="1" customWidth="1"/>
    <col min="7" max="7" width="20.140625" style="1" customWidth="1"/>
    <col min="8" max="8" width="20.7109375" style="1" customWidth="1"/>
    <col min="9" max="9" width="17.85546875" style="1" customWidth="1"/>
    <col min="10" max="10" width="22.5703125" style="1" customWidth="1"/>
    <col min="11" max="11" width="56.85546875" style="1" customWidth="1"/>
    <col min="12" max="12" width="16.5703125" style="1" customWidth="1"/>
    <col min="13" max="13" width="78.7109375" style="1" customWidth="1"/>
    <col min="14" max="16" width="29" style="1" customWidth="1"/>
    <col min="17" max="17" width="16.5703125" style="1" customWidth="1"/>
    <col min="18" max="18" width="21.140625" style="1" customWidth="1"/>
    <col min="19" max="19" width="29" style="1" customWidth="1"/>
    <col min="20" max="20" width="32.28515625" style="1" customWidth="1"/>
    <col min="21" max="21" width="11.42578125" style="1" customWidth="1"/>
    <col min="22" max="16384" width="11.42578125" style="1"/>
  </cols>
  <sheetData>
    <row r="1" spans="1:20">
      <c r="A1" s="348" t="s">
        <v>60</v>
      </c>
      <c r="B1" s="283"/>
      <c r="C1" s="283"/>
      <c r="D1" s="283"/>
      <c r="E1" s="283"/>
      <c r="F1" s="283"/>
      <c r="G1" s="283"/>
      <c r="H1" s="283"/>
      <c r="I1" s="306"/>
      <c r="J1" s="262"/>
      <c r="K1" s="262"/>
    </row>
    <row r="2" spans="1:20" ht="18" customHeight="1">
      <c r="A2" s="332"/>
      <c r="B2" s="272"/>
      <c r="C2" s="272"/>
      <c r="D2" s="272"/>
      <c r="E2" s="272"/>
      <c r="F2" s="272"/>
      <c r="G2" s="272"/>
      <c r="H2" s="272"/>
      <c r="I2" s="309"/>
      <c r="J2" s="262"/>
      <c r="K2" s="262"/>
    </row>
    <row r="3" spans="1:20" ht="24" customHeight="1" thickBot="1">
      <c r="A3" s="333"/>
      <c r="B3" s="299"/>
      <c r="C3" s="299"/>
      <c r="D3" s="299"/>
      <c r="E3" s="299"/>
      <c r="F3" s="299"/>
      <c r="G3" s="299"/>
      <c r="H3" s="299"/>
      <c r="I3" s="285"/>
      <c r="J3" s="262"/>
      <c r="K3" s="262"/>
    </row>
    <row r="4" spans="1:20" ht="15.75" customHeight="1" thickBot="1">
      <c r="A4" s="349" t="s">
        <v>469</v>
      </c>
      <c r="B4" s="283"/>
      <c r="C4" s="283"/>
      <c r="D4" s="283"/>
      <c r="E4" s="283"/>
      <c r="F4" s="283"/>
      <c r="G4" s="283"/>
      <c r="H4" s="283"/>
      <c r="I4" s="306"/>
      <c r="J4" s="336" t="s">
        <v>62</v>
      </c>
      <c r="K4" s="269"/>
      <c r="L4" s="330" t="s">
        <v>63</v>
      </c>
      <c r="M4" s="269"/>
      <c r="N4" s="270"/>
      <c r="O4" s="330" t="s">
        <v>64</v>
      </c>
      <c r="P4" s="270"/>
      <c r="Q4" s="330" t="s">
        <v>63</v>
      </c>
      <c r="R4" s="269"/>
      <c r="S4" s="270"/>
      <c r="T4" s="177" t="s">
        <v>65</v>
      </c>
    </row>
    <row r="5" spans="1:20" ht="30.75" customHeight="1" thickBot="1">
      <c r="A5" s="178" t="s">
        <v>66</v>
      </c>
      <c r="B5" s="244" t="s">
        <v>67</v>
      </c>
      <c r="C5" s="179" t="s">
        <v>68</v>
      </c>
      <c r="D5" s="220" t="s">
        <v>41</v>
      </c>
      <c r="E5" s="220" t="s">
        <v>69</v>
      </c>
      <c r="F5" s="220" t="s">
        <v>70</v>
      </c>
      <c r="G5" s="220" t="s">
        <v>47</v>
      </c>
      <c r="H5" s="220" t="s">
        <v>49</v>
      </c>
      <c r="I5" s="221" t="s">
        <v>71</v>
      </c>
      <c r="J5" s="181" t="s">
        <v>72</v>
      </c>
      <c r="K5" s="181" t="s">
        <v>73</v>
      </c>
      <c r="L5" s="181" t="s">
        <v>72</v>
      </c>
      <c r="M5" s="181" t="s">
        <v>73</v>
      </c>
      <c r="N5" s="181" t="s">
        <v>74</v>
      </c>
      <c r="O5" s="181" t="s">
        <v>72</v>
      </c>
      <c r="P5" s="181" t="s">
        <v>73</v>
      </c>
      <c r="Q5" s="181" t="s">
        <v>72</v>
      </c>
      <c r="R5" s="181" t="s">
        <v>73</v>
      </c>
      <c r="S5" s="181" t="s">
        <v>74</v>
      </c>
      <c r="T5" s="181" t="s">
        <v>74</v>
      </c>
    </row>
    <row r="6" spans="1:20" ht="270.75" customHeight="1" thickBot="1">
      <c r="A6" s="350" t="s">
        <v>470</v>
      </c>
      <c r="B6" s="96" t="s">
        <v>76</v>
      </c>
      <c r="C6" s="97" t="s">
        <v>471</v>
      </c>
      <c r="D6" s="98" t="s">
        <v>472</v>
      </c>
      <c r="E6" s="99" t="s">
        <v>150</v>
      </c>
      <c r="F6" s="100" t="s">
        <v>133</v>
      </c>
      <c r="G6" s="57" t="s">
        <v>473</v>
      </c>
      <c r="H6" s="98" t="s">
        <v>474</v>
      </c>
      <c r="I6" s="98" t="s">
        <v>475</v>
      </c>
      <c r="J6" s="183">
        <v>1</v>
      </c>
      <c r="K6" s="98" t="s">
        <v>476</v>
      </c>
      <c r="L6" s="183">
        <v>1</v>
      </c>
      <c r="M6" s="263" t="s">
        <v>477</v>
      </c>
      <c r="N6" s="185"/>
      <c r="O6" s="184">
        <v>0</v>
      </c>
      <c r="P6" s="185"/>
      <c r="Q6" s="184">
        <v>0</v>
      </c>
      <c r="R6" s="208"/>
      <c r="S6" s="185"/>
      <c r="T6" s="185"/>
    </row>
    <row r="7" spans="1:20" ht="273.75" customHeight="1" thickBot="1">
      <c r="A7" s="316"/>
      <c r="B7" s="96" t="s">
        <v>85</v>
      </c>
      <c r="C7" s="101" t="s">
        <v>478</v>
      </c>
      <c r="D7" s="98" t="s">
        <v>479</v>
      </c>
      <c r="E7" s="99" t="s">
        <v>150</v>
      </c>
      <c r="F7" s="100" t="s">
        <v>133</v>
      </c>
      <c r="G7" s="57" t="s">
        <v>473</v>
      </c>
      <c r="H7" s="98" t="s">
        <v>480</v>
      </c>
      <c r="I7" s="98" t="s">
        <v>475</v>
      </c>
      <c r="J7" s="183">
        <v>1</v>
      </c>
      <c r="K7" s="98" t="s">
        <v>481</v>
      </c>
      <c r="L7" s="183">
        <v>1</v>
      </c>
      <c r="M7" s="264" t="s">
        <v>482</v>
      </c>
      <c r="N7" s="185"/>
      <c r="O7" s="184">
        <v>0</v>
      </c>
      <c r="P7" s="185"/>
      <c r="Q7" s="184">
        <v>0</v>
      </c>
      <c r="R7" s="208"/>
      <c r="S7" s="185"/>
      <c r="T7" s="185"/>
    </row>
    <row r="8" spans="1:20" ht="90" customHeight="1" thickBot="1">
      <c r="A8" s="316"/>
      <c r="B8" s="96" t="s">
        <v>243</v>
      </c>
      <c r="C8" s="102" t="s">
        <v>483</v>
      </c>
      <c r="D8" s="103" t="s">
        <v>484</v>
      </c>
      <c r="E8" s="104" t="s">
        <v>150</v>
      </c>
      <c r="F8" s="105" t="s">
        <v>133</v>
      </c>
      <c r="G8" s="106" t="s">
        <v>473</v>
      </c>
      <c r="H8" s="103" t="s">
        <v>485</v>
      </c>
      <c r="I8" s="107">
        <v>45991</v>
      </c>
      <c r="J8" s="183">
        <v>0</v>
      </c>
      <c r="K8" s="113" t="s">
        <v>486</v>
      </c>
      <c r="L8" s="183">
        <v>0</v>
      </c>
      <c r="M8" s="207" t="s">
        <v>455</v>
      </c>
      <c r="N8" s="265"/>
      <c r="O8" s="183">
        <v>0</v>
      </c>
      <c r="P8" s="265"/>
      <c r="Q8" s="183">
        <v>0</v>
      </c>
      <c r="R8" s="207"/>
      <c r="S8" s="265"/>
      <c r="T8" s="265"/>
    </row>
    <row r="9" spans="1:20" ht="360.75" customHeight="1" thickBot="1">
      <c r="A9" s="316"/>
      <c r="B9" s="96" t="s">
        <v>249</v>
      </c>
      <c r="C9" s="108" t="s">
        <v>487</v>
      </c>
      <c r="D9" s="109" t="s">
        <v>488</v>
      </c>
      <c r="E9" s="110" t="s">
        <v>186</v>
      </c>
      <c r="F9" s="66" t="s">
        <v>109</v>
      </c>
      <c r="G9" s="66" t="s">
        <v>489</v>
      </c>
      <c r="H9" s="109" t="s">
        <v>260</v>
      </c>
      <c r="I9" s="111" t="s">
        <v>490</v>
      </c>
      <c r="J9" s="183">
        <v>0.66</v>
      </c>
      <c r="K9" s="107" t="s">
        <v>491</v>
      </c>
      <c r="L9" s="183">
        <v>0.66</v>
      </c>
      <c r="M9" s="264" t="s">
        <v>492</v>
      </c>
      <c r="N9" s="187"/>
      <c r="O9" s="184">
        <v>0</v>
      </c>
      <c r="P9" s="187"/>
      <c r="Q9" s="184">
        <v>0</v>
      </c>
      <c r="R9" s="222"/>
      <c r="S9" s="187"/>
      <c r="T9" s="187"/>
    </row>
    <row r="10" spans="1:20" ht="204.75" customHeight="1" thickBot="1">
      <c r="A10" s="316"/>
      <c r="B10" s="96" t="s">
        <v>257</v>
      </c>
      <c r="C10" s="112" t="s">
        <v>429</v>
      </c>
      <c r="D10" s="98" t="s">
        <v>493</v>
      </c>
      <c r="E10" s="89" t="s">
        <v>133</v>
      </c>
      <c r="F10" s="57" t="s">
        <v>302</v>
      </c>
      <c r="G10" s="57" t="s">
        <v>489</v>
      </c>
      <c r="H10" s="98" t="s">
        <v>494</v>
      </c>
      <c r="I10" s="113" t="s">
        <v>495</v>
      </c>
      <c r="J10" s="183">
        <v>1</v>
      </c>
      <c r="K10" s="113" t="s">
        <v>432</v>
      </c>
      <c r="L10" s="183">
        <v>0.33</v>
      </c>
      <c r="M10" s="264" t="s">
        <v>496</v>
      </c>
      <c r="N10" s="187"/>
      <c r="O10" s="184">
        <v>0</v>
      </c>
      <c r="P10" s="187"/>
      <c r="Q10" s="184">
        <v>0</v>
      </c>
      <c r="R10" s="222"/>
      <c r="S10" s="187"/>
      <c r="T10" s="187"/>
    </row>
    <row r="11" spans="1:20" ht="147" customHeight="1" thickBot="1">
      <c r="A11" s="316"/>
      <c r="B11" s="96" t="s">
        <v>357</v>
      </c>
      <c r="C11" s="114" t="s">
        <v>497</v>
      </c>
      <c r="D11" s="115" t="s">
        <v>498</v>
      </c>
      <c r="E11" s="116" t="s">
        <v>133</v>
      </c>
      <c r="F11" s="53" t="s">
        <v>409</v>
      </c>
      <c r="G11" s="47" t="s">
        <v>489</v>
      </c>
      <c r="H11" s="61" t="s">
        <v>431</v>
      </c>
      <c r="I11" s="61" t="s">
        <v>314</v>
      </c>
      <c r="J11" s="183">
        <v>0</v>
      </c>
      <c r="K11" s="61" t="s">
        <v>499</v>
      </c>
      <c r="L11" s="183">
        <v>0.33</v>
      </c>
      <c r="M11" s="266" t="s">
        <v>500</v>
      </c>
      <c r="N11" s="187"/>
      <c r="O11" s="184">
        <v>0</v>
      </c>
      <c r="P11" s="187"/>
      <c r="Q11" s="184">
        <v>0</v>
      </c>
      <c r="R11" s="222"/>
      <c r="S11" s="187"/>
      <c r="T11" s="187"/>
    </row>
    <row r="12" spans="1:20" ht="332.25" customHeight="1" thickBot="1">
      <c r="A12" s="316"/>
      <c r="B12" s="96" t="s">
        <v>501</v>
      </c>
      <c r="C12" s="117" t="s">
        <v>502</v>
      </c>
      <c r="D12" s="118" t="s">
        <v>503</v>
      </c>
      <c r="E12" s="119" t="s">
        <v>166</v>
      </c>
      <c r="F12" s="29" t="s">
        <v>504</v>
      </c>
      <c r="G12" s="29" t="s">
        <v>239</v>
      </c>
      <c r="H12" s="29" t="s">
        <v>505</v>
      </c>
      <c r="I12" s="120">
        <v>45716</v>
      </c>
      <c r="J12" s="183">
        <v>1</v>
      </c>
      <c r="K12" s="120" t="s">
        <v>506</v>
      </c>
      <c r="L12" s="183">
        <v>0</v>
      </c>
      <c r="M12" s="264" t="s">
        <v>507</v>
      </c>
      <c r="N12" s="187"/>
      <c r="O12" s="184">
        <v>0</v>
      </c>
      <c r="P12" s="187"/>
      <c r="Q12" s="184">
        <v>0</v>
      </c>
      <c r="R12" s="222"/>
      <c r="S12" s="187"/>
      <c r="T12" s="187"/>
    </row>
    <row r="13" spans="1:20" ht="201" customHeight="1" thickBot="1">
      <c r="A13" s="316"/>
      <c r="B13" s="96" t="s">
        <v>508</v>
      </c>
      <c r="C13" s="121" t="s">
        <v>509</v>
      </c>
      <c r="D13" s="122" t="s">
        <v>510</v>
      </c>
      <c r="E13" s="119" t="s">
        <v>166</v>
      </c>
      <c r="F13" s="29" t="s">
        <v>511</v>
      </c>
      <c r="G13" s="29" t="s">
        <v>512</v>
      </c>
      <c r="H13" s="29" t="s">
        <v>513</v>
      </c>
      <c r="I13" s="120">
        <v>45792</v>
      </c>
      <c r="J13" s="183">
        <v>1</v>
      </c>
      <c r="K13" s="120" t="s">
        <v>514</v>
      </c>
      <c r="L13" s="183">
        <v>1</v>
      </c>
      <c r="M13" s="222" t="s">
        <v>515</v>
      </c>
      <c r="N13" s="187"/>
      <c r="O13" s="184">
        <v>0</v>
      </c>
      <c r="P13" s="187"/>
      <c r="Q13" s="184">
        <v>0</v>
      </c>
      <c r="R13" s="222"/>
      <c r="S13" s="187"/>
      <c r="T13" s="187"/>
    </row>
    <row r="14" spans="1:20" ht="201" customHeight="1" thickBot="1">
      <c r="A14" s="316"/>
      <c r="B14" s="96" t="s">
        <v>516</v>
      </c>
      <c r="C14" s="123" t="s">
        <v>517</v>
      </c>
      <c r="D14" s="124" t="s">
        <v>518</v>
      </c>
      <c r="E14" s="119" t="s">
        <v>166</v>
      </c>
      <c r="F14" s="124" t="s">
        <v>519</v>
      </c>
      <c r="G14" s="125">
        <v>45657</v>
      </c>
      <c r="H14" s="124" t="s">
        <v>520</v>
      </c>
      <c r="I14" s="120" t="s">
        <v>521</v>
      </c>
      <c r="J14" s="183">
        <v>0.2</v>
      </c>
      <c r="K14" s="120" t="s">
        <v>522</v>
      </c>
      <c r="L14" s="183">
        <v>0</v>
      </c>
      <c r="M14" s="222" t="s">
        <v>523</v>
      </c>
      <c r="N14" s="222"/>
      <c r="O14" s="184">
        <v>0</v>
      </c>
      <c r="P14" s="222"/>
      <c r="Q14" s="184">
        <v>0</v>
      </c>
      <c r="R14" s="222"/>
      <c r="S14" s="222"/>
      <c r="T14" s="187"/>
    </row>
    <row r="15" spans="1:20" ht="201" customHeight="1" thickBot="1">
      <c r="A15" s="312"/>
      <c r="B15" s="96" t="s">
        <v>524</v>
      </c>
      <c r="C15" s="126" t="s">
        <v>525</v>
      </c>
      <c r="D15" s="77" t="s">
        <v>526</v>
      </c>
      <c r="E15" s="127" t="s">
        <v>527</v>
      </c>
      <c r="F15" s="77" t="s">
        <v>528</v>
      </c>
      <c r="G15" s="77" t="s">
        <v>529</v>
      </c>
      <c r="H15" s="77" t="s">
        <v>530</v>
      </c>
      <c r="I15" s="120" t="s">
        <v>531</v>
      </c>
      <c r="J15" s="195">
        <f>(2/3)</f>
        <v>0.66666666666666663</v>
      </c>
      <c r="K15" s="267" t="s">
        <v>532</v>
      </c>
      <c r="L15" s="195">
        <v>0</v>
      </c>
      <c r="M15" s="222" t="s">
        <v>533</v>
      </c>
      <c r="N15" s="222"/>
      <c r="O15" s="184">
        <v>0</v>
      </c>
      <c r="P15" s="222"/>
      <c r="Q15" s="184">
        <v>0</v>
      </c>
      <c r="R15" s="222"/>
      <c r="S15" s="222"/>
      <c r="T15" s="187"/>
    </row>
    <row r="16" spans="1:20" ht="15.75" customHeight="1">
      <c r="J16" s="199">
        <f>AVERAGE(J6:J15)</f>
        <v>0.65266666666666673</v>
      </c>
      <c r="L16" s="228">
        <f>AVERAGE(L6:L15)</f>
        <v>0.43200000000000005</v>
      </c>
      <c r="O16" s="202">
        <f>AVERAGE(O6:O15)</f>
        <v>0</v>
      </c>
      <c r="Q16" s="217">
        <f>AVERAGE(Q6:Q15)</f>
        <v>0</v>
      </c>
    </row>
  </sheetData>
  <sheetProtection algorithmName="SHA-512" hashValue="qZN0H7WnS1MZW8dbwNu13M1WSjLEOd3nVWPr2VG4t1DOA0sHqPgFq3njR9yFcwolsYPahYvrqWoOh2WfteGCHQ==" saltValue="oMo1/9s9kW0qq0ADfZS7WA==" spinCount="100000" sheet="1" formatCells="0" formatColumns="0" formatRows="0" insertRows="0"/>
  <mergeCells count="7">
    <mergeCell ref="A1:I3"/>
    <mergeCell ref="A4:I4"/>
    <mergeCell ref="A6:A15"/>
    <mergeCell ref="L4:N4"/>
    <mergeCell ref="Q4:S4"/>
    <mergeCell ref="J4:K4"/>
    <mergeCell ref="O4:P4"/>
  </mergeCells>
  <pageMargins left="0.7" right="0.7" top="0.75" bottom="0.75" header="0.3" footer="0.3"/>
  <pageSetup paperSize="9" scale="22"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9</vt:i4>
      </vt:variant>
    </vt:vector>
  </HeadingPairs>
  <TitlesOfParts>
    <vt:vector size="19" baseType="lpstr">
      <vt:lpstr>Monitoreo PTEP</vt:lpstr>
      <vt:lpstr>Instrucciones</vt:lpstr>
      <vt:lpstr>Componente 1</vt:lpstr>
      <vt:lpstr>Componente 2</vt:lpstr>
      <vt:lpstr>Componente 3</vt:lpstr>
      <vt:lpstr>Componente 4</vt:lpstr>
      <vt:lpstr>Componente 5</vt:lpstr>
      <vt:lpstr>Componente 6</vt:lpstr>
      <vt:lpstr>Componente 7</vt:lpstr>
      <vt:lpstr>Componente 8</vt:lpstr>
      <vt:lpstr>'Componente 1'!Área_de_impresión</vt:lpstr>
      <vt:lpstr>'Componente 2'!Área_de_impresión</vt:lpstr>
      <vt:lpstr>'Componente 4'!Área_de_impresión</vt:lpstr>
      <vt:lpstr>'Componente 5'!Área_de_impresión</vt:lpstr>
      <vt:lpstr>'Componente 6'!Área_de_impresión</vt:lpstr>
      <vt:lpstr>'Componente 7'!Área_de_impresión</vt:lpstr>
      <vt:lpstr>'Componente 8'!Área_de_impresión</vt:lpstr>
      <vt:lpstr>Instrucciones!Área_de_impresión</vt:lpstr>
      <vt:lpstr>'Monitoreo PTEP'!Área_de_impresión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Ferney Alexander Serrano Diaz</dc:creator>
  <cp:lastModifiedBy>feral</cp:lastModifiedBy>
  <dcterms:created xsi:type="dcterms:W3CDTF">2024-09-23T20:43:30Z</dcterms:created>
  <dcterms:modified xsi:type="dcterms:W3CDTF">2025-08-06T22:04:33Z</dcterms:modified>
</cp:coreProperties>
</file>